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Standard" sheetId="1" r:id="rId1"/>
    <sheet name="Metric" sheetId="2" r:id="rId2"/>
    <sheet name="Cost &amp; %" sheetId="3" r:id="rId3"/>
  </sheets>
  <definedNames/>
  <calcPr fullCalcOnLoad="1" iterate="1" iterateCount="50" iterateDelta="0"/>
</workbook>
</file>

<file path=xl/comments1.xml><?xml version="1.0" encoding="utf-8"?>
<comments xmlns="http://schemas.openxmlformats.org/spreadsheetml/2006/main">
  <authors>
    <author>Sherri-Lee Gagnon</author>
  </authors>
  <commentList>
    <comment ref="C6" authorId="0">
      <text>
        <r>
          <rPr>
            <b/>
            <sz val="10"/>
            <rFont val="Verdana"/>
            <family val="2"/>
          </rPr>
          <t>Enter the ounces (weight) of each oil/fat in your desired formula in the appropriate red zero below.</t>
        </r>
        <r>
          <rPr>
            <sz val="10"/>
            <rFont val="Verdana"/>
            <family val="2"/>
          </rPr>
          <t xml:space="preserve"> The amount (in oz.) of lye (caustic soda, sodium hydroxide, NaOH) and water to use will be calculated for you.</t>
        </r>
      </text>
    </comment>
    <comment ref="D6" authorId="0">
      <text>
        <r>
          <rPr>
            <b/>
            <sz val="10"/>
            <rFont val="Verdana"/>
            <family val="2"/>
          </rPr>
          <t xml:space="preserve">9% lye discount/superfatting provides a nice quantity of excess (unsaponified) oil to make for a moisturizing feeling bar. </t>
        </r>
        <r>
          <rPr>
            <i/>
            <sz val="10"/>
            <rFont val="Verdana"/>
            <family val="2"/>
          </rPr>
          <t>Not recommended if using shorter shelf life oils without an anti-oxidant.</t>
        </r>
        <r>
          <rPr>
            <sz val="8"/>
            <rFont val="Tahoma"/>
            <family val="0"/>
          </rPr>
          <t xml:space="preserve">
</t>
        </r>
      </text>
    </comment>
    <comment ref="F6" authorId="0">
      <text>
        <r>
          <rPr>
            <b/>
            <sz val="10"/>
            <rFont val="Verdana"/>
            <family val="2"/>
          </rPr>
          <t>5% lye discount/superfatting is the standard recommended for beginners. Provides a safe margin of error without a high level of superfatting.</t>
        </r>
        <r>
          <rPr>
            <sz val="8"/>
            <rFont val="Tahoma"/>
            <family val="0"/>
          </rPr>
          <t xml:space="preserve">
</t>
        </r>
      </text>
    </comment>
    <comment ref="H6" authorId="0">
      <text>
        <r>
          <rPr>
            <b/>
            <sz val="10"/>
            <rFont val="Verdana"/>
            <family val="2"/>
          </rPr>
          <t>0% makes a totally saponified soap (no excess oil). Not recommended for beginners or those without very accurate balances for measuring.</t>
        </r>
        <r>
          <rPr>
            <sz val="8"/>
            <rFont val="Tahoma"/>
            <family val="0"/>
          </rPr>
          <t xml:space="preserve">
</t>
        </r>
      </text>
    </comment>
    <comment ref="C80" authorId="0">
      <text>
        <r>
          <rPr>
            <b/>
            <sz val="10"/>
            <rFont val="Verdana"/>
            <family val="2"/>
          </rPr>
          <t>Enter the ounces (weight) of each oil/fat in your desired formula in the appropriate red zero below.</t>
        </r>
        <r>
          <rPr>
            <sz val="10"/>
            <rFont val="Verdana"/>
            <family val="2"/>
          </rPr>
          <t xml:space="preserve"> The amount (in oz.) of lye (caustic soda, sodium hydroxide, NaOH) and water to use will be calculated for you.</t>
        </r>
      </text>
    </comment>
    <comment ref="D80" authorId="0">
      <text>
        <r>
          <rPr>
            <b/>
            <sz val="10"/>
            <rFont val="Verdana"/>
            <family val="2"/>
          </rPr>
          <t xml:space="preserve">9% lye discount/superfatting provides a nice quantity of excess (unsaponified) oil to make for a moisturizing feeling bar. </t>
        </r>
        <r>
          <rPr>
            <i/>
            <sz val="10"/>
            <rFont val="Verdana"/>
            <family val="2"/>
          </rPr>
          <t>Not recommended if using shorter shelf life oils without an anti-oxidant.</t>
        </r>
        <r>
          <rPr>
            <sz val="8"/>
            <rFont val="Tahoma"/>
            <family val="0"/>
          </rPr>
          <t xml:space="preserve">
</t>
        </r>
      </text>
    </comment>
    <comment ref="F80" authorId="0">
      <text>
        <r>
          <rPr>
            <b/>
            <sz val="10"/>
            <rFont val="Verdana"/>
            <family val="2"/>
          </rPr>
          <t>5% lye discount/superfatting is the standard recommended for beginners. Provides a safe margin of error without a high level of superfatting.</t>
        </r>
        <r>
          <rPr>
            <sz val="8"/>
            <rFont val="Tahoma"/>
            <family val="0"/>
          </rPr>
          <t xml:space="preserve">
</t>
        </r>
      </text>
    </comment>
    <comment ref="H80" authorId="0">
      <text>
        <r>
          <rPr>
            <b/>
            <sz val="10"/>
            <rFont val="Verdana"/>
            <family val="2"/>
          </rPr>
          <t>0% makes a totally saponified soap (no excess oil). Not recommended for beginners or those without very accurate balances for measuring.</t>
        </r>
        <r>
          <rPr>
            <sz val="8"/>
            <rFont val="Tahoma"/>
            <family val="0"/>
          </rPr>
          <t xml:space="preserve">
</t>
        </r>
      </text>
    </comment>
    <comment ref="C76" authorId="0">
      <text>
        <r>
          <rPr>
            <b/>
            <sz val="10"/>
            <rFont val="Verdana"/>
            <family val="2"/>
          </rPr>
          <t>This is the total oil weight of your batch in ounces.</t>
        </r>
        <r>
          <rPr>
            <sz val="8"/>
            <rFont val="Tahoma"/>
            <family val="0"/>
          </rPr>
          <t xml:space="preserve">
</t>
        </r>
      </text>
    </comment>
    <comment ref="C77" authorId="0">
      <text>
        <r>
          <rPr>
            <b/>
            <sz val="10"/>
            <rFont val="Verdana"/>
            <family val="2"/>
          </rPr>
          <t xml:space="preserve">This is the total oil weight of your batch in pounds. </t>
        </r>
        <r>
          <rPr>
            <sz val="10"/>
            <rFont val="Verdana"/>
            <family val="2"/>
          </rPr>
          <t>This is the number soapers commonly refer to when talking batch size in pounds. It is also the number some base their fragrance use amount on. 1/2 oz. per pound means .5 fl. Oz. fragrance per pound of oils.</t>
        </r>
        <r>
          <rPr>
            <sz val="8"/>
            <rFont val="Tahoma"/>
            <family val="0"/>
          </rPr>
          <t xml:space="preserve">
</t>
        </r>
      </text>
    </comment>
    <comment ref="C101" authorId="0">
      <text>
        <r>
          <rPr>
            <b/>
            <sz val="10"/>
            <rFont val="Verdana"/>
            <family val="2"/>
          </rPr>
          <t>This is the total oil weight of your batch in ounces.</t>
        </r>
        <r>
          <rPr>
            <sz val="8"/>
            <rFont val="Tahoma"/>
            <family val="0"/>
          </rPr>
          <t xml:space="preserve">
</t>
        </r>
      </text>
    </comment>
    <comment ref="C102" authorId="0">
      <text>
        <r>
          <rPr>
            <b/>
            <sz val="10"/>
            <rFont val="Verdana"/>
            <family val="2"/>
          </rPr>
          <t xml:space="preserve">This is the total oil weight of your batch in pounds. </t>
        </r>
        <r>
          <rPr>
            <sz val="10"/>
            <rFont val="Verdana"/>
            <family val="2"/>
          </rPr>
          <t>This is the number soapers commonly refer to when talking batch size in pounds. It is also the number some base their fragrance use amount on. 1/2 oz. per pound means .5 fl. Oz. fragrance per pound of oils.</t>
        </r>
        <r>
          <rPr>
            <sz val="8"/>
            <rFont val="Tahoma"/>
            <family val="0"/>
          </rPr>
          <t xml:space="preserve">
</t>
        </r>
      </text>
    </comment>
  </commentList>
</comments>
</file>

<file path=xl/comments2.xml><?xml version="1.0" encoding="utf-8"?>
<comments xmlns="http://schemas.openxmlformats.org/spreadsheetml/2006/main">
  <authors>
    <author>Sherri-Lee Gagnon</author>
  </authors>
  <commentList>
    <comment ref="C6" authorId="0">
      <text>
        <r>
          <rPr>
            <b/>
            <sz val="10"/>
            <rFont val="Verdana"/>
            <family val="2"/>
          </rPr>
          <t>Enter the grams of each oil/fat in your desired formula in the appropriate red zero below.</t>
        </r>
        <r>
          <rPr>
            <sz val="10"/>
            <rFont val="Verdana"/>
            <family val="2"/>
          </rPr>
          <t xml:space="preserve"> The amount (in g) of lye (caustic soda, sodium hydroxide, NaOH) and water to use will be calculated for you.</t>
        </r>
      </text>
    </comment>
    <comment ref="D6" authorId="0">
      <text>
        <r>
          <rPr>
            <b/>
            <sz val="10"/>
            <rFont val="Verdana"/>
            <family val="2"/>
          </rPr>
          <t xml:space="preserve">9% lye discount/superfatting provides a nice quantity of excess (unsaponified) oil to make for a moisturizing feeling bar. </t>
        </r>
        <r>
          <rPr>
            <i/>
            <sz val="10"/>
            <rFont val="Verdana"/>
            <family val="2"/>
          </rPr>
          <t>Not recommended if using shorter shelf life oils without an anti-oxidant.</t>
        </r>
        <r>
          <rPr>
            <sz val="8"/>
            <rFont val="Tahoma"/>
            <family val="0"/>
          </rPr>
          <t xml:space="preserve">
</t>
        </r>
      </text>
    </comment>
    <comment ref="F6" authorId="0">
      <text>
        <r>
          <rPr>
            <b/>
            <sz val="10"/>
            <rFont val="Verdana"/>
            <family val="2"/>
          </rPr>
          <t>5% lye discount/superfatting is the standard recommended for beginners. Provides a safe margin of error without a high level of superfatting.</t>
        </r>
        <r>
          <rPr>
            <sz val="8"/>
            <rFont val="Tahoma"/>
            <family val="0"/>
          </rPr>
          <t xml:space="preserve">
</t>
        </r>
      </text>
    </comment>
    <comment ref="H6" authorId="0">
      <text>
        <r>
          <rPr>
            <b/>
            <sz val="10"/>
            <rFont val="Verdana"/>
            <family val="2"/>
          </rPr>
          <t>0% makes a totally saponified soap (no excess oil). Not recommended for beginners or those without very accurate balances for measuring.</t>
        </r>
        <r>
          <rPr>
            <sz val="8"/>
            <rFont val="Tahoma"/>
            <family val="0"/>
          </rPr>
          <t xml:space="preserve">
</t>
        </r>
      </text>
    </comment>
    <comment ref="C76" authorId="0">
      <text>
        <r>
          <rPr>
            <b/>
            <sz val="10"/>
            <rFont val="Verdana"/>
            <family val="2"/>
          </rPr>
          <t>This is the total oil weight of your batch in grams.</t>
        </r>
        <r>
          <rPr>
            <sz val="8"/>
            <rFont val="Tahoma"/>
            <family val="0"/>
          </rPr>
          <t xml:space="preserve">
</t>
        </r>
      </text>
    </comment>
    <comment ref="C77" authorId="0">
      <text>
        <r>
          <rPr>
            <b/>
            <sz val="10"/>
            <rFont val="Verdana"/>
            <family val="2"/>
          </rPr>
          <t xml:space="preserve">This is the total oil weight of your batch in kilograms. </t>
        </r>
        <r>
          <rPr>
            <sz val="8"/>
            <rFont val="Tahoma"/>
            <family val="0"/>
          </rPr>
          <t xml:space="preserve">
</t>
        </r>
      </text>
    </comment>
    <comment ref="C101" authorId="0">
      <text>
        <r>
          <rPr>
            <b/>
            <sz val="10"/>
            <rFont val="Verdana"/>
            <family val="2"/>
          </rPr>
          <t>This is the total oil weight of your batch in grams.</t>
        </r>
        <r>
          <rPr>
            <sz val="8"/>
            <rFont val="Tahoma"/>
            <family val="0"/>
          </rPr>
          <t xml:space="preserve">
</t>
        </r>
      </text>
    </comment>
    <comment ref="C102" authorId="0">
      <text>
        <r>
          <rPr>
            <b/>
            <sz val="10"/>
            <rFont val="Verdana"/>
            <family val="2"/>
          </rPr>
          <t xml:space="preserve">This is the total oil weight of your batch in kilograms. </t>
        </r>
        <r>
          <rPr>
            <sz val="8"/>
            <rFont val="Tahoma"/>
            <family val="0"/>
          </rPr>
          <t xml:space="preserve">
</t>
        </r>
      </text>
    </comment>
    <comment ref="C80" authorId="0">
      <text>
        <r>
          <rPr>
            <b/>
            <sz val="10"/>
            <rFont val="Verdana"/>
            <family val="2"/>
          </rPr>
          <t>Enter the grams of each oil/fat in your desired formula in the appropriate red zero below.</t>
        </r>
        <r>
          <rPr>
            <sz val="10"/>
            <rFont val="Verdana"/>
            <family val="2"/>
          </rPr>
          <t xml:space="preserve"> The amount (in g) of lye (caustic soda, sodium hydroxide, NaOH) and water to use will be calculated for you.</t>
        </r>
      </text>
    </comment>
    <comment ref="D80" authorId="0">
      <text>
        <r>
          <rPr>
            <b/>
            <sz val="10"/>
            <rFont val="Verdana"/>
            <family val="2"/>
          </rPr>
          <t xml:space="preserve">9% lye discount/superfatting provides a nice quantity of excess (unsaponified) oil to make for a moisturizing feeling bar. </t>
        </r>
        <r>
          <rPr>
            <i/>
            <sz val="10"/>
            <rFont val="Verdana"/>
            <family val="2"/>
          </rPr>
          <t>Not recommended if using shorter shelf life oils without an anti-oxidant.</t>
        </r>
        <r>
          <rPr>
            <sz val="8"/>
            <rFont val="Tahoma"/>
            <family val="0"/>
          </rPr>
          <t xml:space="preserve">
</t>
        </r>
      </text>
    </comment>
    <comment ref="F80" authorId="0">
      <text>
        <r>
          <rPr>
            <b/>
            <sz val="10"/>
            <rFont val="Verdana"/>
            <family val="2"/>
          </rPr>
          <t>5% lye discount/superfatting is the standard recommended for beginners. Provides a safe margin of error without a high level of superfatting.</t>
        </r>
        <r>
          <rPr>
            <sz val="8"/>
            <rFont val="Tahoma"/>
            <family val="0"/>
          </rPr>
          <t xml:space="preserve">
</t>
        </r>
      </text>
    </comment>
    <comment ref="H80" authorId="0">
      <text>
        <r>
          <rPr>
            <b/>
            <sz val="10"/>
            <rFont val="Verdana"/>
            <family val="2"/>
          </rPr>
          <t>0% makes a totally saponified soap (no excess oil). Not recommended for beginners or those without very accurate balances for measuring.</t>
        </r>
        <r>
          <rPr>
            <sz val="8"/>
            <rFont val="Tahoma"/>
            <family val="0"/>
          </rPr>
          <t xml:space="preserve">
</t>
        </r>
      </text>
    </comment>
  </commentList>
</comments>
</file>

<file path=xl/comments3.xml><?xml version="1.0" encoding="utf-8"?>
<comments xmlns="http://schemas.openxmlformats.org/spreadsheetml/2006/main">
  <authors>
    <author>Sherri-Lee Gagnon</author>
  </authors>
  <commentList>
    <comment ref="B34" authorId="0">
      <text>
        <r>
          <rPr>
            <b/>
            <sz val="10"/>
            <rFont val="Verdana"/>
            <family val="2"/>
          </rPr>
          <t xml:space="preserve">Enter Per Hour 
Labour Charge </t>
        </r>
        <r>
          <rPr>
            <sz val="10"/>
            <rFont val="Verdana"/>
            <family val="2"/>
          </rPr>
          <t xml:space="preserve">
(this is the dollar amount per hour you charge for your labour, eg: if your labour charge is  $20/hr., enter 20)</t>
        </r>
      </text>
    </comment>
    <comment ref="C34" authorId="0">
      <text>
        <r>
          <rPr>
            <b/>
            <sz val="10"/>
            <rFont val="Verdana"/>
            <family val="2"/>
          </rPr>
          <t>Enter Labour Minutes Per Batch</t>
        </r>
        <r>
          <rPr>
            <sz val="10"/>
            <rFont val="Verdana"/>
            <family val="2"/>
          </rPr>
          <t xml:space="preserve">
(this is the time involved in making the soap from start to finish including packaging it, in minutes, eg: if it takes you 1.5 hours total to make, cut and package a batch of soap, enter 90)</t>
        </r>
      </text>
    </comment>
    <comment ref="E35" authorId="0">
      <text>
        <r>
          <rPr>
            <b/>
            <sz val="10"/>
            <rFont val="Verdana"/>
            <family val="2"/>
          </rPr>
          <t xml:space="preserve">Enter any packaging cost </t>
        </r>
        <r>
          <rPr>
            <sz val="10"/>
            <rFont val="Verdana"/>
            <family val="2"/>
          </rPr>
          <t>(wrapping, box or label)</t>
        </r>
      </text>
    </comment>
    <comment ref="E37" authorId="0">
      <text>
        <r>
          <rPr>
            <b/>
            <sz val="10"/>
            <rFont val="Verdana"/>
            <family val="2"/>
          </rPr>
          <t>Enter number of bars the batch of soap yields</t>
        </r>
        <r>
          <rPr>
            <sz val="8"/>
            <rFont val="Tahoma"/>
            <family val="0"/>
          </rPr>
          <t xml:space="preserve">
</t>
        </r>
      </text>
    </comment>
    <comment ref="A7" authorId="0">
      <text>
        <r>
          <rPr>
            <b/>
            <sz val="10"/>
            <rFont val="Verdana"/>
            <family val="2"/>
          </rPr>
          <t>Enter the list of ingredients used in your formula</t>
        </r>
      </text>
    </comment>
    <comment ref="B7" authorId="0">
      <text>
        <r>
          <rPr>
            <b/>
            <sz val="10"/>
            <rFont val="Verdana"/>
            <family val="2"/>
          </rPr>
          <t>Enter the cost per kg (kilogram) of each ingredient in your formula</t>
        </r>
        <r>
          <rPr>
            <sz val="8"/>
            <rFont val="Tahoma"/>
            <family val="0"/>
          </rPr>
          <t xml:space="preserve">
</t>
        </r>
      </text>
    </comment>
    <comment ref="C7" authorId="0">
      <text>
        <r>
          <rPr>
            <b/>
            <sz val="10"/>
            <rFont val="Verdana"/>
            <family val="2"/>
          </rPr>
          <t>Enter the amount of grams used for each ingredient in your formula</t>
        </r>
        <r>
          <rPr>
            <sz val="8"/>
            <rFont val="Tahoma"/>
            <family val="0"/>
          </rPr>
          <t xml:space="preserve">
</t>
        </r>
      </text>
    </comment>
    <comment ref="C31" authorId="0">
      <text>
        <r>
          <rPr>
            <b/>
            <sz val="10"/>
            <rFont val="Verdana"/>
            <family val="2"/>
          </rPr>
          <t xml:space="preserve">Total batch weight in grams
</t>
        </r>
      </text>
    </comment>
    <comment ref="D31" authorId="0">
      <text>
        <r>
          <rPr>
            <b/>
            <sz val="10"/>
            <rFont val="Verdana"/>
            <family val="2"/>
          </rPr>
          <t>Must total 100%</t>
        </r>
        <r>
          <rPr>
            <sz val="8"/>
            <rFont val="Tahoma"/>
            <family val="0"/>
          </rPr>
          <t xml:space="preserve">
</t>
        </r>
      </text>
    </comment>
    <comment ref="E31" authorId="0">
      <text>
        <r>
          <rPr>
            <b/>
            <sz val="10"/>
            <rFont val="Verdana"/>
            <family val="2"/>
          </rPr>
          <t>Batch cost
(ingredients only)</t>
        </r>
        <r>
          <rPr>
            <sz val="8"/>
            <rFont val="Tahoma"/>
            <family val="0"/>
          </rPr>
          <t xml:space="preserve">
</t>
        </r>
      </text>
    </comment>
    <comment ref="A42" authorId="0">
      <text>
        <r>
          <rPr>
            <b/>
            <sz val="10"/>
            <rFont val="Verdana"/>
            <family val="2"/>
          </rPr>
          <t>Enter the list of ingredients used in your formula</t>
        </r>
      </text>
    </comment>
    <comment ref="B42" authorId="0">
      <text>
        <r>
          <rPr>
            <b/>
            <sz val="10"/>
            <rFont val="Verdana"/>
            <family val="2"/>
          </rPr>
          <t>Enter the cost per lb (pound) of each ingredient in your formula</t>
        </r>
        <r>
          <rPr>
            <sz val="8"/>
            <rFont val="Tahoma"/>
            <family val="0"/>
          </rPr>
          <t xml:space="preserve">
</t>
        </r>
      </text>
    </comment>
    <comment ref="C42" authorId="0">
      <text>
        <r>
          <rPr>
            <b/>
            <sz val="10"/>
            <rFont val="Verdana"/>
            <family val="2"/>
          </rPr>
          <t>Enter the amount of oz (ounces weight) used for each ingredient in your formula</t>
        </r>
        <r>
          <rPr>
            <sz val="8"/>
            <rFont val="Tahoma"/>
            <family val="0"/>
          </rPr>
          <t xml:space="preserve">
</t>
        </r>
      </text>
    </comment>
    <comment ref="C66" authorId="0">
      <text>
        <r>
          <rPr>
            <b/>
            <sz val="10"/>
            <rFont val="Verdana"/>
            <family val="2"/>
          </rPr>
          <t xml:space="preserve">Total batch weight in grams
</t>
        </r>
      </text>
    </comment>
    <comment ref="D66" authorId="0">
      <text>
        <r>
          <rPr>
            <b/>
            <sz val="10"/>
            <rFont val="Verdana"/>
            <family val="2"/>
          </rPr>
          <t>Must total 100%</t>
        </r>
        <r>
          <rPr>
            <sz val="8"/>
            <rFont val="Tahoma"/>
            <family val="0"/>
          </rPr>
          <t xml:space="preserve">
</t>
        </r>
      </text>
    </comment>
    <comment ref="B69" authorId="0">
      <text>
        <r>
          <rPr>
            <b/>
            <sz val="10"/>
            <rFont val="Verdana"/>
            <family val="2"/>
          </rPr>
          <t xml:space="preserve">Enter Per Hour 
Labour Charge </t>
        </r>
        <r>
          <rPr>
            <sz val="10"/>
            <rFont val="Verdana"/>
            <family val="2"/>
          </rPr>
          <t xml:space="preserve">
(this is the dollar amount per hour you charge for your labour, eg: if your labour charge is  $20/hr., enter 20)</t>
        </r>
      </text>
    </comment>
    <comment ref="C69" authorId="0">
      <text>
        <r>
          <rPr>
            <b/>
            <sz val="10"/>
            <rFont val="Verdana"/>
            <family val="2"/>
          </rPr>
          <t>Enter Labour Minutes Per Batch</t>
        </r>
        <r>
          <rPr>
            <sz val="10"/>
            <rFont val="Verdana"/>
            <family val="2"/>
          </rPr>
          <t xml:space="preserve">
(this is the time involved in making the soap from start to finish including packaging it, in minutes, eg: if it takes you 1.5 hours total to make, cut and package a batch of soap, enter 90)</t>
        </r>
      </text>
    </comment>
    <comment ref="E70" authorId="0">
      <text>
        <r>
          <rPr>
            <b/>
            <sz val="10"/>
            <rFont val="Verdana"/>
            <family val="2"/>
          </rPr>
          <t xml:space="preserve">Enter any packaging cost </t>
        </r>
        <r>
          <rPr>
            <sz val="10"/>
            <rFont val="Verdana"/>
            <family val="2"/>
          </rPr>
          <t>(wrapping, box or label)</t>
        </r>
      </text>
    </comment>
    <comment ref="E72" authorId="0">
      <text>
        <r>
          <rPr>
            <b/>
            <sz val="10"/>
            <rFont val="Verdana"/>
            <family val="2"/>
          </rPr>
          <t>Enter number of bars the batch of soap yields</t>
        </r>
        <r>
          <rPr>
            <sz val="8"/>
            <rFont val="Tahoma"/>
            <family val="0"/>
          </rPr>
          <t xml:space="preserve">
</t>
        </r>
      </text>
    </comment>
    <comment ref="D7" authorId="0">
      <text>
        <r>
          <rPr>
            <b/>
            <sz val="10"/>
            <rFont val="Verdana"/>
            <family val="2"/>
          </rPr>
          <t xml:space="preserve">Percentage of each ingredient will automatically be calculated after grams used are entered. </t>
        </r>
        <r>
          <rPr>
            <sz val="10"/>
            <rFont val="Verdana"/>
            <family val="2"/>
          </rPr>
          <t>Useful for knowing concentrations for ingredient labels. Also, once your formula is in percentages it is easy to make any size batch. To determine how many grams of each ingredient to use when converting formula to a different batch size, simply multiply each ingredient's percent by the batch size (total batch weight).</t>
        </r>
        <r>
          <rPr>
            <sz val="8"/>
            <rFont val="Tahoma"/>
            <family val="0"/>
          </rPr>
          <t xml:space="preserve">
</t>
        </r>
      </text>
    </comment>
    <comment ref="D42" authorId="0">
      <text>
        <r>
          <rPr>
            <b/>
            <sz val="10"/>
            <rFont val="Verdana"/>
            <family val="2"/>
          </rPr>
          <t xml:space="preserve">Percentage of each ingredient will automatically be calculated after ounces used are entered. </t>
        </r>
        <r>
          <rPr>
            <sz val="10"/>
            <rFont val="Verdana"/>
            <family val="2"/>
          </rPr>
          <t>Useful for knowing concentrations for ingredient labels. Also, once your formula is in percentages it is easy to make any size batch. To determine how many ounces of each ingredient to use when converting formula to a different batch size, simply multiply each ingredient's percent by the batch size (total batch weight).</t>
        </r>
        <r>
          <rPr>
            <sz val="8"/>
            <rFont val="Tahoma"/>
            <family val="0"/>
          </rPr>
          <t xml:space="preserve">
</t>
        </r>
      </text>
    </comment>
  </commentList>
</comments>
</file>

<file path=xl/sharedStrings.xml><?xml version="1.0" encoding="utf-8"?>
<sst xmlns="http://schemas.openxmlformats.org/spreadsheetml/2006/main" count="307" uniqueCount="121">
  <si>
    <t>Soapers Spreadsheet</t>
  </si>
  <si>
    <t>For creating your own soap formulas</t>
  </si>
  <si>
    <t>Simply enter the ounces (weight) of oils and the spreadsheet will calculate the ounces of lye and water to use.</t>
  </si>
  <si>
    <t>Oil</t>
  </si>
  <si>
    <t>SAP</t>
  </si>
  <si>
    <t>oz Lye</t>
  </si>
  <si>
    <t>oz Water</t>
  </si>
  <si>
    <t>Almond Oil</t>
  </si>
  <si>
    <t>Apricot Kernel Oil</t>
  </si>
  <si>
    <t>Avocado Butter</t>
  </si>
  <si>
    <t>Avocado Oil</t>
  </si>
  <si>
    <t>Babassu Oil</t>
  </si>
  <si>
    <t>Beef Hoof Oil</t>
  </si>
  <si>
    <t>Beef Tallow</t>
  </si>
  <si>
    <t>Beeswax (white)</t>
  </si>
  <si>
    <t>Brazil Nut Oil</t>
  </si>
  <si>
    <t>Camellia Oil</t>
  </si>
  <si>
    <t>Canola Butter</t>
  </si>
  <si>
    <t>Canola Oil</t>
  </si>
  <si>
    <t>Castor Oil</t>
  </si>
  <si>
    <t>Cocoa Butter</t>
  </si>
  <si>
    <t>Coconut Oil</t>
  </si>
  <si>
    <t>Corn Oil</t>
  </si>
  <si>
    <t>Crisco/Veg Shortening</t>
  </si>
  <si>
    <t>Flaxseed Oil</t>
  </si>
  <si>
    <t>Lanolin (wool fat)</t>
  </si>
  <si>
    <t>Lard</t>
  </si>
  <si>
    <t>Macadamia Oil</t>
  </si>
  <si>
    <t>Mink Oil</t>
  </si>
  <si>
    <t>Olive Oil</t>
  </si>
  <si>
    <t>Palm Butter</t>
  </si>
  <si>
    <t>Palm Kernel Oil</t>
  </si>
  <si>
    <t>Palm Oil</t>
  </si>
  <si>
    <t>Peanut Oil</t>
  </si>
  <si>
    <t>Pumpkinseed oil</t>
  </si>
  <si>
    <t>Rapeseed Oil</t>
  </si>
  <si>
    <t>Rice Bran Oil</t>
  </si>
  <si>
    <t>Safflower Oil</t>
  </si>
  <si>
    <t>Sesame Oil</t>
  </si>
  <si>
    <t>Shea Butter</t>
  </si>
  <si>
    <t>Shortening (vegetable)</t>
  </si>
  <si>
    <t>Soybean Oil</t>
  </si>
  <si>
    <t>Sunflower Oil</t>
  </si>
  <si>
    <t>Sweet Oil</t>
  </si>
  <si>
    <t>Tallow, deer</t>
  </si>
  <si>
    <t>Tallow, beef</t>
  </si>
  <si>
    <t>Tallow, mutton</t>
  </si>
  <si>
    <t>Tallow, goat</t>
  </si>
  <si>
    <t>Walnut oil</t>
  </si>
  <si>
    <t>Wheatgerm Oil</t>
  </si>
  <si>
    <t xml:space="preserve"> 9 % Superfatting use:</t>
  </si>
  <si>
    <t xml:space="preserve"> 5% Superfatting use:</t>
  </si>
  <si>
    <t>Lye</t>
  </si>
  <si>
    <t>Water</t>
  </si>
  <si>
    <t>Our favorite soaping oils:</t>
  </si>
  <si>
    <t>Base: (50 - 100%)</t>
  </si>
  <si>
    <t>Lathering: (5 - 30%)</t>
  </si>
  <si>
    <t>Emollient Additives: (2 - 30%)</t>
  </si>
  <si>
    <t>Simply enter the grams of oils and the spreadsheet will calculate the grams of lye and water to use.</t>
  </si>
  <si>
    <t>g  LYE</t>
  </si>
  <si>
    <t>g  Water</t>
  </si>
  <si>
    <t>Total in grams:</t>
  </si>
  <si>
    <t>0% Discount</t>
  </si>
  <si>
    <t xml:space="preserve">  9% Discount</t>
  </si>
  <si>
    <t xml:space="preserve">  5% Discount</t>
  </si>
  <si>
    <t>OSHUN SUPPLY INC.</t>
  </si>
  <si>
    <t>Totally saponified:</t>
  </si>
  <si>
    <t>Enter
oz. Oil:</t>
  </si>
  <si>
    <t>Enter
grams Oil:</t>
  </si>
  <si>
    <t>Jojoba Oil</t>
  </si>
  <si>
    <t>Soapers Spreadsheet - Metric Version</t>
  </si>
  <si>
    <t>Enter cost
per kg.:</t>
  </si>
  <si>
    <t>Enter grams
used:</t>
  </si>
  <si>
    <t>Formula
%:</t>
  </si>
  <si>
    <t>Ingredient
cost:</t>
  </si>
  <si>
    <t>Material Cost Per Batch:</t>
  </si>
  <si>
    <t>Labour:</t>
  </si>
  <si>
    <t>Packaging:</t>
  </si>
  <si>
    <t>Total Cost Per Batch:</t>
  </si>
  <si>
    <t>Bars Yielded Per Batch:</t>
  </si>
  <si>
    <t>Total Cost Per Bar:</t>
  </si>
  <si>
    <t>material cost per batch</t>
  </si>
  <si>
    <t>labour</t>
  </si>
  <si>
    <t>packaging</t>
  </si>
  <si>
    <t>total cost per batch</t>
  </si>
  <si>
    <t>bars per batch</t>
  </si>
  <si>
    <t>total cost per bar</t>
  </si>
  <si>
    <t>Cost &amp; Formula Sheet</t>
  </si>
  <si>
    <t>For calculating batch costs and formula percentages</t>
  </si>
  <si>
    <t>Enter ingredients used, their cost per kilogram and the amount of grams used, the batch cost and percentages will be calculated.</t>
  </si>
  <si>
    <t>Ingredients:</t>
  </si>
  <si>
    <t>Enter cost
per lb.:</t>
  </si>
  <si>
    <t>Enter ounces
used:</t>
  </si>
  <si>
    <t>Total in pounds</t>
  </si>
  <si>
    <t>Total in oz:</t>
  </si>
  <si>
    <t>Total in kg</t>
  </si>
  <si>
    <t>Mango Butter</t>
  </si>
  <si>
    <t>Emu Oil</t>
  </si>
  <si>
    <t>Evening Primrose Oil</t>
  </si>
  <si>
    <t>Rosehip Oil</t>
  </si>
  <si>
    <t>Shea Oil</t>
  </si>
  <si>
    <t>Tallow, bear</t>
  </si>
  <si>
    <t>Tamanu Oil</t>
  </si>
  <si>
    <t>Tung Oil</t>
  </si>
  <si>
    <t>Poppyseed Oil</t>
  </si>
  <si>
    <t>Niger Seed Oil</t>
  </si>
  <si>
    <t>Neem Oil</t>
  </si>
  <si>
    <t>Mustard Oil</t>
  </si>
  <si>
    <t>Linseed Oil</t>
  </si>
  <si>
    <t>Kukui Nut Oil</t>
  </si>
  <si>
    <t>Hemp Seed Oil</t>
  </si>
  <si>
    <t>Hazelnut Oil</t>
  </si>
  <si>
    <t>Grapeseed Oil</t>
  </si>
  <si>
    <t>Cottonseed Oil</t>
  </si>
  <si>
    <t>Chicken Fat</t>
  </si>
  <si>
    <t>Butter, cow</t>
  </si>
  <si>
    <t>Butter, goat</t>
  </si>
  <si>
    <t>Neat's Foot Oil</t>
  </si>
  <si>
    <t>Pumpkinseed Oil</t>
  </si>
  <si>
    <t>Walnut Oil</t>
  </si>
  <si>
    <t>www.oshun.ca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</si>
</sst>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
    <numFmt numFmtId="166" formatCode="0.0%"/>
  </numFmts>
  <fonts count="20">
    <font>
      <sz val="12"/>
      <name val="Arial"/>
      <family val="0"/>
    </font>
    <font>
      <sz val="12"/>
      <color indexed="12"/>
      <name val="Arial"/>
      <family val="0"/>
    </font>
    <font>
      <sz val="12"/>
      <color indexed="17"/>
      <name val="Arial"/>
      <family val="0"/>
    </font>
    <font>
      <sz val="8"/>
      <name val="Arial"/>
      <family val="0"/>
    </font>
    <font>
      <b/>
      <i/>
      <sz val="12"/>
      <name val="Verdana"/>
      <family val="2"/>
    </font>
    <font>
      <sz val="12"/>
      <name val="Verdana"/>
      <family val="2"/>
    </font>
    <font>
      <sz val="12"/>
      <color indexed="10"/>
      <name val="Verdana"/>
      <family val="2"/>
    </font>
    <font>
      <sz val="12"/>
      <color indexed="12"/>
      <name val="Verdana"/>
      <family val="2"/>
    </font>
    <font>
      <sz val="12"/>
      <color indexed="17"/>
      <name val="Verdana"/>
      <family val="2"/>
    </font>
    <font>
      <sz val="12"/>
      <color indexed="14"/>
      <name val="Verdana"/>
      <family val="2"/>
    </font>
    <font>
      <sz val="12"/>
      <color indexed="8"/>
      <name val="Verdana"/>
      <family val="2"/>
    </font>
    <font>
      <b/>
      <sz val="12"/>
      <name val="Verdana"/>
      <family val="2"/>
    </font>
    <font>
      <sz val="12"/>
      <color indexed="39"/>
      <name val="Verdana"/>
      <family val="2"/>
    </font>
    <font>
      <i/>
      <sz val="12"/>
      <name val="Verdana"/>
      <family val="2"/>
    </font>
    <font>
      <b/>
      <sz val="10"/>
      <name val="Verdana"/>
      <family val="2"/>
    </font>
    <font>
      <sz val="10"/>
      <name val="Verdana"/>
      <family val="2"/>
    </font>
    <font>
      <sz val="8"/>
      <name val="Tahoma"/>
      <family val="0"/>
    </font>
    <font>
      <i/>
      <sz val="10"/>
      <name val="Verdana"/>
      <family val="2"/>
    </font>
    <font>
      <u val="single"/>
      <sz val="12"/>
      <color indexed="12"/>
      <name val="Arial"/>
      <family val="0"/>
    </font>
    <font>
      <b/>
      <sz val="8"/>
      <name val="Arial"/>
      <family val="2"/>
    </font>
  </fonts>
  <fills count="2">
    <fill>
      <patternFill/>
    </fill>
    <fill>
      <patternFill patternType="gray125"/>
    </fill>
  </fills>
  <borders count="30">
    <border>
      <left/>
      <right/>
      <top/>
      <bottom/>
      <diagonal/>
    </border>
    <border>
      <left>
        <color indexed="63"/>
      </left>
      <right>
        <color indexed="63"/>
      </right>
      <top>
        <color indexed="63"/>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color indexed="10"/>
      </top>
      <bottom>
        <color indexed="63"/>
      </bottom>
    </border>
    <border>
      <left style="medium"/>
      <right style="medium"/>
      <top>
        <color indexed="63"/>
      </top>
      <bottom>
        <color indexed="63"/>
      </bottom>
    </border>
    <border>
      <left>
        <color indexed="63"/>
      </left>
      <right style="medium"/>
      <top style="double"/>
      <bottom>
        <color indexed="63"/>
      </bottom>
    </border>
    <border>
      <left style="medium"/>
      <right>
        <color indexed="63"/>
      </right>
      <top style="medium">
        <color indexed="10"/>
      </top>
      <bottom>
        <color indexed="63"/>
      </bottom>
    </border>
    <border>
      <left>
        <color indexed="63"/>
      </left>
      <right>
        <color indexed="63"/>
      </right>
      <top style="double"/>
      <bottom>
        <color indexed="63"/>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style="thin">
        <color indexed="10"/>
      </left>
      <right>
        <color indexed="63"/>
      </right>
      <top style="thin">
        <color indexed="10"/>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10"/>
      </top>
      <bottom style="thin">
        <color indexed="10"/>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double"/>
      <bottom>
        <color indexed="63"/>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style="medium">
        <color indexed="10"/>
      </bottom>
    </border>
    <border>
      <left style="medium">
        <color indexed="10"/>
      </left>
      <right style="medium">
        <color indexed="10"/>
      </right>
      <top>
        <color indexed="63"/>
      </top>
      <bottom>
        <color indexed="63"/>
      </bottom>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cellStyleXfs>
  <cellXfs count="78">
    <xf numFmtId="0" fontId="0" fillId="0" borderId="0" xfId="0" applyNumberFormat="1" applyAlignment="1">
      <alignment/>
    </xf>
    <xf numFmtId="0" fontId="4" fillId="0" borderId="0" xfId="0" applyNumberFormat="1" applyFont="1" applyAlignment="1">
      <alignment/>
    </xf>
    <xf numFmtId="0" fontId="5" fillId="0" borderId="0" xfId="0" applyNumberFormat="1" applyFont="1" applyAlignment="1">
      <alignment/>
    </xf>
    <xf numFmtId="7" fontId="5" fillId="0" borderId="0" xfId="0" applyNumberFormat="1" applyFont="1" applyAlignment="1">
      <alignment/>
    </xf>
    <xf numFmtId="0" fontId="5" fillId="0" borderId="1" xfId="0" applyNumberFormat="1" applyFont="1" applyBorder="1" applyAlignment="1">
      <alignment/>
    </xf>
    <xf numFmtId="0" fontId="5" fillId="0" borderId="1" xfId="0" applyNumberFormat="1" applyFont="1" applyBorder="1" applyAlignment="1">
      <alignment horizontal="center"/>
    </xf>
    <xf numFmtId="0" fontId="11" fillId="0" borderId="0" xfId="0" applyNumberFormat="1" applyFont="1" applyAlignment="1">
      <alignment/>
    </xf>
    <xf numFmtId="0" fontId="6" fillId="0" borderId="0" xfId="0" applyNumberFormat="1" applyFont="1" applyBorder="1" applyAlignment="1">
      <alignment/>
    </xf>
    <xf numFmtId="0" fontId="5" fillId="0" borderId="2" xfId="0" applyNumberFormat="1" applyFont="1" applyBorder="1" applyAlignment="1">
      <alignment horizontal="center"/>
    </xf>
    <xf numFmtId="0" fontId="5" fillId="0" borderId="3" xfId="0" applyNumberFormat="1" applyFont="1" applyBorder="1" applyAlignment="1">
      <alignment horizontal="center"/>
    </xf>
    <xf numFmtId="0" fontId="5" fillId="0" borderId="4" xfId="0" applyNumberFormat="1" applyFont="1" applyBorder="1" applyAlignment="1">
      <alignment/>
    </xf>
    <xf numFmtId="0" fontId="5" fillId="0" borderId="5" xfId="0" applyNumberFormat="1" applyFont="1" applyBorder="1" applyAlignment="1">
      <alignment/>
    </xf>
    <xf numFmtId="0" fontId="7" fillId="0" borderId="6" xfId="0" applyNumberFormat="1" applyFont="1" applyBorder="1" applyAlignment="1">
      <alignment/>
    </xf>
    <xf numFmtId="0" fontId="7" fillId="0" borderId="7" xfId="0" applyNumberFormat="1" applyFont="1" applyBorder="1" applyAlignment="1">
      <alignment/>
    </xf>
    <xf numFmtId="0" fontId="6" fillId="0" borderId="0" xfId="0" applyNumberFormat="1" applyFont="1" applyBorder="1" applyAlignment="1">
      <alignment horizontal="center"/>
    </xf>
    <xf numFmtId="0" fontId="8" fillId="0" borderId="6" xfId="0" applyNumberFormat="1" applyFont="1" applyBorder="1" applyAlignment="1">
      <alignment/>
    </xf>
    <xf numFmtId="0" fontId="8" fillId="0" borderId="7" xfId="0" applyNumberFormat="1" applyFont="1" applyBorder="1" applyAlignment="1">
      <alignment/>
    </xf>
    <xf numFmtId="0" fontId="9" fillId="0" borderId="6" xfId="0" applyNumberFormat="1" applyFont="1" applyBorder="1" applyAlignment="1">
      <alignment/>
    </xf>
    <xf numFmtId="0" fontId="9" fillId="0" borderId="7" xfId="0" applyNumberFormat="1" applyFont="1" applyBorder="1" applyAlignment="1">
      <alignment/>
    </xf>
    <xf numFmtId="0" fontId="10" fillId="0" borderId="0" xfId="0" applyNumberFormat="1" applyFont="1" applyBorder="1" applyAlignment="1">
      <alignment horizontal="center"/>
    </xf>
    <xf numFmtId="0" fontId="5" fillId="0" borderId="8" xfId="0" applyNumberFormat="1" applyFont="1" applyBorder="1" applyAlignment="1">
      <alignment/>
    </xf>
    <xf numFmtId="0" fontId="5" fillId="0" borderId="0" xfId="0" applyNumberFormat="1" applyFont="1" applyBorder="1" applyAlignment="1">
      <alignment/>
    </xf>
    <xf numFmtId="0" fontId="13" fillId="0" borderId="0" xfId="0" applyNumberFormat="1" applyFont="1" applyAlignment="1">
      <alignment/>
    </xf>
    <xf numFmtId="0" fontId="6" fillId="0" borderId="0" xfId="0" applyNumberFormat="1" applyFont="1" applyBorder="1" applyAlignment="1">
      <alignment horizontal="center" wrapText="1"/>
    </xf>
    <xf numFmtId="0" fontId="6" fillId="0" borderId="9" xfId="0" applyNumberFormat="1" applyFont="1" applyBorder="1" applyAlignment="1">
      <alignment horizontal="center"/>
    </xf>
    <xf numFmtId="0" fontId="6" fillId="0" borderId="10" xfId="0" applyNumberFormat="1" applyFont="1" applyBorder="1" applyAlignment="1">
      <alignment horizontal="center"/>
    </xf>
    <xf numFmtId="0" fontId="6" fillId="0" borderId="11" xfId="0" applyNumberFormat="1" applyFont="1" applyBorder="1" applyAlignment="1">
      <alignment horizontal="center"/>
    </xf>
    <xf numFmtId="0" fontId="6" fillId="0" borderId="11" xfId="0" applyNumberFormat="1" applyFont="1" applyBorder="1" applyAlignment="1">
      <alignment/>
    </xf>
    <xf numFmtId="0" fontId="6" fillId="0" borderId="12" xfId="0" applyNumberFormat="1" applyFont="1" applyBorder="1" applyAlignment="1">
      <alignment horizontal="center"/>
    </xf>
    <xf numFmtId="0" fontId="6" fillId="0" borderId="4" xfId="0" applyNumberFormat="1" applyFont="1" applyBorder="1" applyAlignment="1">
      <alignment horizontal="center"/>
    </xf>
    <xf numFmtId="0" fontId="6" fillId="0" borderId="13" xfId="0" applyNumberFormat="1" applyFont="1" applyBorder="1" applyAlignment="1">
      <alignment/>
    </xf>
    <xf numFmtId="0" fontId="5" fillId="0" borderId="13" xfId="0" applyNumberFormat="1" applyFont="1" applyBorder="1" applyAlignment="1">
      <alignment horizontal="center"/>
    </xf>
    <xf numFmtId="7" fontId="5" fillId="0" borderId="0" xfId="0" applyNumberFormat="1" applyFont="1" applyAlignment="1">
      <alignment horizontal="right"/>
    </xf>
    <xf numFmtId="165" fontId="5" fillId="0" borderId="0" xfId="0" applyNumberFormat="1" applyFont="1" applyAlignment="1">
      <alignment horizontal="right"/>
    </xf>
    <xf numFmtId="0" fontId="5" fillId="0" borderId="0" xfId="0" applyNumberFormat="1" applyFont="1" applyAlignment="1">
      <alignment horizontal="right"/>
    </xf>
    <xf numFmtId="7" fontId="8" fillId="0" borderId="13" xfId="0" applyNumberFormat="1" applyFont="1" applyBorder="1" applyAlignment="1">
      <alignment/>
    </xf>
    <xf numFmtId="0" fontId="5" fillId="0" borderId="0" xfId="0" applyNumberFormat="1" applyFont="1" applyBorder="1" applyAlignment="1">
      <alignment horizontal="center"/>
    </xf>
    <xf numFmtId="0" fontId="5" fillId="0" borderId="14" xfId="0" applyNumberFormat="1" applyFont="1" applyBorder="1" applyAlignment="1">
      <alignment/>
    </xf>
    <xf numFmtId="7" fontId="5" fillId="0" borderId="14" xfId="0" applyNumberFormat="1" applyFont="1" applyBorder="1" applyAlignment="1">
      <alignment/>
    </xf>
    <xf numFmtId="0" fontId="5" fillId="0" borderId="15" xfId="0" applyNumberFormat="1" applyFont="1" applyBorder="1" applyAlignment="1">
      <alignment/>
    </xf>
    <xf numFmtId="0" fontId="5" fillId="0" borderId="15" xfId="0" applyNumberFormat="1" applyFont="1" applyBorder="1" applyAlignment="1">
      <alignment horizontal="center"/>
    </xf>
    <xf numFmtId="0" fontId="5" fillId="0" borderId="16" xfId="0" applyNumberFormat="1" applyFont="1" applyBorder="1" applyAlignment="1">
      <alignment horizontal="center"/>
    </xf>
    <xf numFmtId="164" fontId="12" fillId="0" borderId="17" xfId="0" applyNumberFormat="1" applyFont="1" applyBorder="1" applyAlignment="1">
      <alignment horizontal="center"/>
    </xf>
    <xf numFmtId="7" fontId="8" fillId="0" borderId="17" xfId="0" applyNumberFormat="1" applyFont="1" applyBorder="1" applyAlignment="1">
      <alignment/>
    </xf>
    <xf numFmtId="164" fontId="12" fillId="0" borderId="18" xfId="0" applyNumberFormat="1" applyFont="1" applyBorder="1" applyAlignment="1">
      <alignment horizontal="center"/>
    </xf>
    <xf numFmtId="7" fontId="8" fillId="0" borderId="18" xfId="0" applyNumberFormat="1" applyFont="1" applyBorder="1" applyAlignment="1">
      <alignment/>
    </xf>
    <xf numFmtId="10" fontId="12" fillId="0" borderId="13" xfId="0" applyNumberFormat="1" applyFont="1" applyBorder="1" applyAlignment="1">
      <alignment horizontal="center"/>
    </xf>
    <xf numFmtId="0" fontId="5" fillId="0" borderId="19" xfId="0" applyNumberFormat="1" applyFont="1" applyBorder="1" applyAlignment="1">
      <alignment/>
    </xf>
    <xf numFmtId="0" fontId="12" fillId="0" borderId="20" xfId="0" applyNumberFormat="1" applyFont="1" applyBorder="1" applyAlignment="1">
      <alignment/>
    </xf>
    <xf numFmtId="0" fontId="8" fillId="0" borderId="21" xfId="0" applyNumberFormat="1" applyFont="1" applyBorder="1" applyAlignment="1">
      <alignment/>
    </xf>
    <xf numFmtId="7" fontId="5" fillId="0" borderId="20" xfId="0" applyNumberFormat="1" applyFont="1" applyBorder="1" applyAlignment="1">
      <alignment/>
    </xf>
    <xf numFmtId="0" fontId="9" fillId="0" borderId="22" xfId="0" applyNumberFormat="1" applyFont="1" applyBorder="1" applyAlignment="1">
      <alignment horizontal="center"/>
    </xf>
    <xf numFmtId="0" fontId="9" fillId="0" borderId="23" xfId="0" applyNumberFormat="1" applyFont="1" applyBorder="1" applyAlignment="1">
      <alignment horizontal="center"/>
    </xf>
    <xf numFmtId="0" fontId="7" fillId="0" borderId="24" xfId="0" applyNumberFormat="1" applyFont="1" applyBorder="1" applyAlignment="1">
      <alignment/>
    </xf>
    <xf numFmtId="0" fontId="7" fillId="0" borderId="11" xfId="0" applyNumberFormat="1" applyFont="1" applyBorder="1" applyAlignment="1">
      <alignment/>
    </xf>
    <xf numFmtId="0" fontId="8" fillId="0" borderId="24" xfId="0" applyNumberFormat="1" applyFont="1" applyBorder="1" applyAlignment="1">
      <alignment/>
    </xf>
    <xf numFmtId="0" fontId="8" fillId="0" borderId="11" xfId="0" applyNumberFormat="1" applyFont="1" applyBorder="1" applyAlignment="1">
      <alignment/>
    </xf>
    <xf numFmtId="0" fontId="9" fillId="0" borderId="24" xfId="0" applyNumberFormat="1" applyFont="1" applyBorder="1" applyAlignment="1">
      <alignment/>
    </xf>
    <xf numFmtId="0" fontId="9" fillId="0" borderId="11" xfId="0" applyNumberFormat="1" applyFont="1" applyBorder="1" applyAlignment="1">
      <alignment/>
    </xf>
    <xf numFmtId="0" fontId="6" fillId="0" borderId="25" xfId="0" applyNumberFormat="1" applyFont="1" applyBorder="1" applyAlignment="1">
      <alignment horizontal="center" wrapText="1"/>
    </xf>
    <xf numFmtId="0" fontId="6" fillId="0" borderId="26" xfId="0" applyNumberFormat="1" applyFont="1" applyBorder="1" applyAlignment="1">
      <alignment horizontal="center"/>
    </xf>
    <xf numFmtId="0" fontId="12" fillId="0" borderId="8" xfId="0" applyNumberFormat="1" applyFont="1" applyBorder="1" applyAlignment="1">
      <alignment horizontal="center"/>
    </xf>
    <xf numFmtId="0" fontId="12" fillId="0" borderId="23" xfId="0" applyNumberFormat="1" applyFont="1" applyBorder="1" applyAlignment="1">
      <alignment horizontal="center"/>
    </xf>
    <xf numFmtId="0" fontId="8" fillId="0" borderId="22" xfId="0" applyNumberFormat="1" applyFont="1" applyBorder="1" applyAlignment="1">
      <alignment horizontal="center"/>
    </xf>
    <xf numFmtId="0" fontId="8" fillId="0" borderId="23" xfId="0" applyNumberFormat="1" applyFont="1" applyBorder="1" applyAlignment="1">
      <alignment horizontal="center"/>
    </xf>
    <xf numFmtId="0" fontId="5" fillId="0" borderId="0" xfId="0" applyNumberFormat="1" applyFont="1" applyAlignment="1">
      <alignment vertical="justify" wrapText="1"/>
    </xf>
    <xf numFmtId="0" fontId="6" fillId="0" borderId="25" xfId="0" applyNumberFormat="1" applyFont="1" applyBorder="1" applyAlignment="1">
      <alignment horizontal="left" vertical="center"/>
    </xf>
    <xf numFmtId="0" fontId="6" fillId="0" borderId="27" xfId="0" applyNumberFormat="1" applyFont="1" applyBorder="1" applyAlignment="1">
      <alignment horizontal="left" vertical="center"/>
    </xf>
    <xf numFmtId="0" fontId="6" fillId="0" borderId="25" xfId="0" applyNumberFormat="1" applyFont="1" applyBorder="1" applyAlignment="1">
      <alignment horizontal="left" vertical="top" wrapText="1"/>
    </xf>
    <xf numFmtId="0" fontId="6" fillId="0" borderId="27" xfId="0" applyNumberFormat="1" applyFont="1" applyBorder="1" applyAlignment="1">
      <alignment horizontal="left" vertical="top"/>
    </xf>
    <xf numFmtId="0" fontId="6" fillId="0" borderId="28" xfId="0" applyNumberFormat="1" applyFont="1" applyBorder="1" applyAlignment="1">
      <alignment horizontal="left" vertical="top" wrapText="1"/>
    </xf>
    <xf numFmtId="0" fontId="6" fillId="0" borderId="29" xfId="0" applyNumberFormat="1" applyFont="1" applyBorder="1" applyAlignment="1">
      <alignment horizontal="left" vertical="top"/>
    </xf>
    <xf numFmtId="0" fontId="12" fillId="0" borderId="17" xfId="0" applyNumberFormat="1" applyFont="1" applyBorder="1" applyAlignment="1">
      <alignment wrapText="1"/>
    </xf>
    <xf numFmtId="0" fontId="12" fillId="0" borderId="17" xfId="0" applyNumberFormat="1" applyFont="1" applyBorder="1" applyAlignment="1">
      <alignment/>
    </xf>
    <xf numFmtId="0" fontId="8" fillId="0" borderId="17" xfId="0" applyNumberFormat="1" applyFont="1" applyBorder="1" applyAlignment="1">
      <alignment wrapText="1"/>
    </xf>
    <xf numFmtId="0" fontId="8" fillId="0" borderId="17" xfId="0" applyNumberFormat="1" applyFont="1" applyBorder="1" applyAlignment="1">
      <alignment/>
    </xf>
    <xf numFmtId="0" fontId="18" fillId="0" borderId="0" xfId="15" applyNumberFormat="1" applyAlignment="1">
      <alignment horizontal="center"/>
    </xf>
    <xf numFmtId="0" fontId="5" fillId="0" borderId="0" xfId="0" applyNumberFormat="1" applyFont="1" applyAlignment="1">
      <alignment horizontal="center"/>
    </xf>
  </cellXfs>
  <cellStyles count="2">
    <cellStyle name="Normal" xfId="0"/>
    <cellStyle name="Hyperlink"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shun.ca/"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shun.ca/" TargetMode="External" /><Relationship Id="rId2" Type="http://schemas.openxmlformats.org/officeDocument/2006/relationships/comments" Target="../comments2.xml" /><Relationship Id="rId3"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www.oshun.ca/"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02"/>
  <sheetViews>
    <sheetView tabSelected="1" showOutlineSymbols="0" zoomScale="87" zoomScaleNormal="87" workbookViewId="0" topLeftCell="A1">
      <selection activeCell="C6" sqref="C6:C7"/>
    </sheetView>
  </sheetViews>
  <sheetFormatPr defaultColWidth="11.21484375" defaultRowHeight="15"/>
  <cols>
    <col min="1" max="1" width="24.6640625" style="2" customWidth="1"/>
    <col min="2" max="4" width="11.21484375" style="2" customWidth="1"/>
    <col min="5" max="5" width="14.6640625" style="2" customWidth="1"/>
    <col min="6" max="6" width="11.21484375" style="2" customWidth="1"/>
    <col min="7" max="8" width="14.6640625" style="2" customWidth="1"/>
    <col min="9" max="16384" width="11.21484375" style="2" customWidth="1"/>
  </cols>
  <sheetData>
    <row r="1" spans="1:7" ht="15">
      <c r="A1" s="1" t="s">
        <v>65</v>
      </c>
      <c r="E1" s="76" t="s">
        <v>120</v>
      </c>
      <c r="F1" s="77"/>
      <c r="G1" s="77"/>
    </row>
    <row r="2" ht="15">
      <c r="A2" s="2" t="s">
        <v>0</v>
      </c>
    </row>
    <row r="3" ht="15">
      <c r="A3" s="2" t="s">
        <v>1</v>
      </c>
    </row>
    <row r="4" ht="15">
      <c r="A4" s="2" t="s">
        <v>2</v>
      </c>
    </row>
    <row r="5" spans="11:12" ht="15.75" thickBot="1">
      <c r="K5" s="3"/>
      <c r="L5" s="3"/>
    </row>
    <row r="6" spans="3:9" ht="15">
      <c r="C6" s="59" t="s">
        <v>67</v>
      </c>
      <c r="D6" s="61" t="s">
        <v>63</v>
      </c>
      <c r="E6" s="62"/>
      <c r="F6" s="63" t="s">
        <v>64</v>
      </c>
      <c r="G6" s="64"/>
      <c r="H6" s="51" t="s">
        <v>62</v>
      </c>
      <c r="I6" s="52"/>
    </row>
    <row r="7" spans="1:11" ht="15.75" thickBot="1">
      <c r="A7" s="4" t="s">
        <v>3</v>
      </c>
      <c r="B7" s="5" t="s">
        <v>4</v>
      </c>
      <c r="C7" s="60"/>
      <c r="D7" s="5" t="s">
        <v>5</v>
      </c>
      <c r="E7" s="9" t="s">
        <v>6</v>
      </c>
      <c r="F7" s="8" t="s">
        <v>5</v>
      </c>
      <c r="G7" s="9" t="s">
        <v>6</v>
      </c>
      <c r="H7" s="8" t="s">
        <v>5</v>
      </c>
      <c r="I7" s="9" t="s">
        <v>6</v>
      </c>
      <c r="K7" s="3"/>
    </row>
    <row r="8" spans="1:13" ht="15">
      <c r="A8" s="2" t="s">
        <v>7</v>
      </c>
      <c r="B8" s="2">
        <v>0.136</v>
      </c>
      <c r="C8" s="24">
        <v>0</v>
      </c>
      <c r="D8" s="10">
        <f aca="true" t="shared" si="0" ref="D8:D42">H8*0.91</f>
        <v>0</v>
      </c>
      <c r="E8" s="11">
        <f aca="true" t="shared" si="1" ref="E8:E42">I8*0.91</f>
        <v>0</v>
      </c>
      <c r="F8" s="10">
        <f aca="true" t="shared" si="2" ref="F8:F42">H8*0.95</f>
        <v>0</v>
      </c>
      <c r="G8" s="11">
        <f aca="true" t="shared" si="3" ref="G8:G42">I8*0.95</f>
        <v>0</v>
      </c>
      <c r="H8" s="10">
        <f aca="true" t="shared" si="4" ref="H8:H42">(C8*B8)</f>
        <v>0</v>
      </c>
      <c r="I8" s="11">
        <f aca="true" t="shared" si="5" ref="I8:I42">H8/0.35</f>
        <v>0</v>
      </c>
      <c r="L8" s="3"/>
      <c r="M8" s="3"/>
    </row>
    <row r="9" spans="1:13" ht="15">
      <c r="A9" s="2" t="s">
        <v>8</v>
      </c>
      <c r="B9" s="2">
        <v>0.135</v>
      </c>
      <c r="C9" s="25">
        <v>0</v>
      </c>
      <c r="D9" s="10">
        <f t="shared" si="0"/>
        <v>0</v>
      </c>
      <c r="E9" s="11">
        <f t="shared" si="1"/>
        <v>0</v>
      </c>
      <c r="F9" s="10">
        <f t="shared" si="2"/>
        <v>0</v>
      </c>
      <c r="G9" s="11">
        <f t="shared" si="3"/>
        <v>0</v>
      </c>
      <c r="H9" s="10">
        <f t="shared" si="4"/>
        <v>0</v>
      </c>
      <c r="I9" s="11">
        <f t="shared" si="5"/>
        <v>0</v>
      </c>
      <c r="L9" s="3"/>
      <c r="M9" s="3"/>
    </row>
    <row r="10" spans="1:13" ht="15">
      <c r="A10" s="2" t="s">
        <v>9</v>
      </c>
      <c r="B10" s="2">
        <v>0.133</v>
      </c>
      <c r="C10" s="25">
        <v>0</v>
      </c>
      <c r="D10" s="10">
        <f t="shared" si="0"/>
        <v>0</v>
      </c>
      <c r="E10" s="11">
        <f t="shared" si="1"/>
        <v>0</v>
      </c>
      <c r="F10" s="10">
        <f t="shared" si="2"/>
        <v>0</v>
      </c>
      <c r="G10" s="11">
        <f t="shared" si="3"/>
        <v>0</v>
      </c>
      <c r="H10" s="10">
        <f t="shared" si="4"/>
        <v>0</v>
      </c>
      <c r="I10" s="11">
        <f t="shared" si="5"/>
        <v>0</v>
      </c>
      <c r="L10" s="3"/>
      <c r="M10" s="3"/>
    </row>
    <row r="11" spans="1:13" ht="15">
      <c r="A11" s="2" t="s">
        <v>10</v>
      </c>
      <c r="B11" s="2">
        <v>0.133</v>
      </c>
      <c r="C11" s="25">
        <v>0</v>
      </c>
      <c r="D11" s="10">
        <f t="shared" si="0"/>
        <v>0</v>
      </c>
      <c r="E11" s="11">
        <f t="shared" si="1"/>
        <v>0</v>
      </c>
      <c r="F11" s="10">
        <f t="shared" si="2"/>
        <v>0</v>
      </c>
      <c r="G11" s="11">
        <f t="shared" si="3"/>
        <v>0</v>
      </c>
      <c r="H11" s="10">
        <f t="shared" si="4"/>
        <v>0</v>
      </c>
      <c r="I11" s="11">
        <f t="shared" si="5"/>
        <v>0</v>
      </c>
      <c r="L11" s="3"/>
      <c r="M11" s="3"/>
    </row>
    <row r="12" spans="1:13" ht="15">
      <c r="A12" s="2" t="s">
        <v>11</v>
      </c>
      <c r="B12" s="2">
        <v>0.175</v>
      </c>
      <c r="C12" s="25">
        <v>0</v>
      </c>
      <c r="D12" s="10">
        <f t="shared" si="0"/>
        <v>0</v>
      </c>
      <c r="E12" s="11">
        <f t="shared" si="1"/>
        <v>0</v>
      </c>
      <c r="F12" s="10">
        <f t="shared" si="2"/>
        <v>0</v>
      </c>
      <c r="G12" s="11">
        <f t="shared" si="3"/>
        <v>0</v>
      </c>
      <c r="H12" s="10">
        <f t="shared" si="4"/>
        <v>0</v>
      </c>
      <c r="I12" s="11">
        <f t="shared" si="5"/>
        <v>0</v>
      </c>
      <c r="L12" s="3"/>
      <c r="M12" s="3"/>
    </row>
    <row r="13" spans="1:13" ht="15">
      <c r="A13" s="2" t="s">
        <v>12</v>
      </c>
      <c r="B13" s="2">
        <v>0.141</v>
      </c>
      <c r="C13" s="25">
        <v>0</v>
      </c>
      <c r="D13" s="10">
        <f t="shared" si="0"/>
        <v>0</v>
      </c>
      <c r="E13" s="11">
        <f t="shared" si="1"/>
        <v>0</v>
      </c>
      <c r="F13" s="10">
        <f t="shared" si="2"/>
        <v>0</v>
      </c>
      <c r="G13" s="11">
        <f t="shared" si="3"/>
        <v>0</v>
      </c>
      <c r="H13" s="10">
        <f t="shared" si="4"/>
        <v>0</v>
      </c>
      <c r="I13" s="11">
        <f t="shared" si="5"/>
        <v>0</v>
      </c>
      <c r="L13" s="3"/>
      <c r="M13" s="3"/>
    </row>
    <row r="14" spans="1:13" ht="15">
      <c r="A14" s="2" t="s">
        <v>13</v>
      </c>
      <c r="B14" s="2">
        <v>0.14</v>
      </c>
      <c r="C14" s="25">
        <v>0</v>
      </c>
      <c r="D14" s="10">
        <f t="shared" si="0"/>
        <v>0</v>
      </c>
      <c r="E14" s="11">
        <f t="shared" si="1"/>
        <v>0</v>
      </c>
      <c r="F14" s="10">
        <f t="shared" si="2"/>
        <v>0</v>
      </c>
      <c r="G14" s="11">
        <f t="shared" si="3"/>
        <v>0</v>
      </c>
      <c r="H14" s="10">
        <f t="shared" si="4"/>
        <v>0</v>
      </c>
      <c r="I14" s="11">
        <f t="shared" si="5"/>
        <v>0</v>
      </c>
      <c r="L14" s="3"/>
      <c r="M14" s="3"/>
    </row>
    <row r="15" spans="1:13" ht="15">
      <c r="A15" s="2" t="s">
        <v>14</v>
      </c>
      <c r="B15" s="2">
        <v>0.069</v>
      </c>
      <c r="C15" s="25">
        <v>0</v>
      </c>
      <c r="D15" s="10">
        <f t="shared" si="0"/>
        <v>0</v>
      </c>
      <c r="E15" s="11">
        <f t="shared" si="1"/>
        <v>0</v>
      </c>
      <c r="F15" s="10">
        <f t="shared" si="2"/>
        <v>0</v>
      </c>
      <c r="G15" s="11">
        <f t="shared" si="3"/>
        <v>0</v>
      </c>
      <c r="H15" s="10">
        <f t="shared" si="4"/>
        <v>0</v>
      </c>
      <c r="I15" s="11">
        <f t="shared" si="5"/>
        <v>0</v>
      </c>
      <c r="L15" s="3"/>
      <c r="M15" s="3"/>
    </row>
    <row r="16" spans="1:13" ht="15">
      <c r="A16" s="2" t="s">
        <v>15</v>
      </c>
      <c r="B16" s="2">
        <v>0.175</v>
      </c>
      <c r="C16" s="25">
        <v>0</v>
      </c>
      <c r="D16" s="10">
        <f t="shared" si="0"/>
        <v>0</v>
      </c>
      <c r="E16" s="11">
        <f t="shared" si="1"/>
        <v>0</v>
      </c>
      <c r="F16" s="10">
        <f t="shared" si="2"/>
        <v>0</v>
      </c>
      <c r="G16" s="11">
        <f t="shared" si="3"/>
        <v>0</v>
      </c>
      <c r="H16" s="10">
        <f t="shared" si="4"/>
        <v>0</v>
      </c>
      <c r="I16" s="11">
        <f t="shared" si="5"/>
        <v>0</v>
      </c>
      <c r="L16" s="3"/>
      <c r="M16" s="3"/>
    </row>
    <row r="17" spans="1:13" ht="15">
      <c r="A17" s="2" t="s">
        <v>115</v>
      </c>
      <c r="B17" s="2">
        <v>0.1619</v>
      </c>
      <c r="C17" s="25">
        <v>0</v>
      </c>
      <c r="D17" s="10">
        <f t="shared" si="0"/>
        <v>0</v>
      </c>
      <c r="E17" s="11">
        <f t="shared" si="1"/>
        <v>0</v>
      </c>
      <c r="F17" s="10">
        <f t="shared" si="2"/>
        <v>0</v>
      </c>
      <c r="G17" s="11">
        <f t="shared" si="3"/>
        <v>0</v>
      </c>
      <c r="H17" s="10">
        <f t="shared" si="4"/>
        <v>0</v>
      </c>
      <c r="I17" s="11">
        <f t="shared" si="5"/>
        <v>0</v>
      </c>
      <c r="L17" s="3"/>
      <c r="M17" s="3"/>
    </row>
    <row r="18" spans="1:13" ht="15">
      <c r="A18" s="2" t="s">
        <v>116</v>
      </c>
      <c r="B18" s="2">
        <v>0.1672</v>
      </c>
      <c r="C18" s="25">
        <v>0</v>
      </c>
      <c r="D18" s="10">
        <f t="shared" si="0"/>
        <v>0</v>
      </c>
      <c r="E18" s="11">
        <f t="shared" si="1"/>
        <v>0</v>
      </c>
      <c r="F18" s="10">
        <f t="shared" si="2"/>
        <v>0</v>
      </c>
      <c r="G18" s="11">
        <f t="shared" si="3"/>
        <v>0</v>
      </c>
      <c r="H18" s="10">
        <f t="shared" si="4"/>
        <v>0</v>
      </c>
      <c r="I18" s="11">
        <f t="shared" si="5"/>
        <v>0</v>
      </c>
      <c r="L18" s="3"/>
      <c r="M18" s="3"/>
    </row>
    <row r="19" spans="1:13" ht="15">
      <c r="A19" s="2" t="s">
        <v>16</v>
      </c>
      <c r="B19" s="2">
        <v>0.1362</v>
      </c>
      <c r="C19" s="25">
        <v>0</v>
      </c>
      <c r="D19" s="10">
        <f t="shared" si="0"/>
        <v>0</v>
      </c>
      <c r="E19" s="11">
        <f t="shared" si="1"/>
        <v>0</v>
      </c>
      <c r="F19" s="10">
        <f t="shared" si="2"/>
        <v>0</v>
      </c>
      <c r="G19" s="11">
        <f t="shared" si="3"/>
        <v>0</v>
      </c>
      <c r="H19" s="10">
        <f t="shared" si="4"/>
        <v>0</v>
      </c>
      <c r="I19" s="11">
        <f t="shared" si="5"/>
        <v>0</v>
      </c>
      <c r="L19" s="3"/>
      <c r="M19" s="3"/>
    </row>
    <row r="20" spans="1:13" ht="15">
      <c r="A20" s="2" t="s">
        <v>17</v>
      </c>
      <c r="B20" s="2">
        <v>0.124</v>
      </c>
      <c r="C20" s="25">
        <v>0</v>
      </c>
      <c r="D20" s="10">
        <f t="shared" si="0"/>
        <v>0</v>
      </c>
      <c r="E20" s="11">
        <f t="shared" si="1"/>
        <v>0</v>
      </c>
      <c r="F20" s="10">
        <f t="shared" si="2"/>
        <v>0</v>
      </c>
      <c r="G20" s="11">
        <f t="shared" si="3"/>
        <v>0</v>
      </c>
      <c r="H20" s="10">
        <f t="shared" si="4"/>
        <v>0</v>
      </c>
      <c r="I20" s="11">
        <f t="shared" si="5"/>
        <v>0</v>
      </c>
      <c r="L20" s="3"/>
      <c r="M20" s="3"/>
    </row>
    <row r="21" spans="1:13" ht="15">
      <c r="A21" s="2" t="s">
        <v>18</v>
      </c>
      <c r="B21" s="2">
        <v>0.124</v>
      </c>
      <c r="C21" s="25">
        <v>0</v>
      </c>
      <c r="D21" s="10">
        <f t="shared" si="0"/>
        <v>0</v>
      </c>
      <c r="E21" s="11">
        <f t="shared" si="1"/>
        <v>0</v>
      </c>
      <c r="F21" s="10">
        <f t="shared" si="2"/>
        <v>0</v>
      </c>
      <c r="G21" s="11">
        <f t="shared" si="3"/>
        <v>0</v>
      </c>
      <c r="H21" s="10">
        <f t="shared" si="4"/>
        <v>0</v>
      </c>
      <c r="I21" s="11">
        <f t="shared" si="5"/>
        <v>0</v>
      </c>
      <c r="L21" s="3"/>
      <c r="M21" s="3"/>
    </row>
    <row r="22" spans="1:13" ht="15">
      <c r="A22" s="2" t="s">
        <v>19</v>
      </c>
      <c r="B22" s="2">
        <v>0.1286</v>
      </c>
      <c r="C22" s="25">
        <v>0</v>
      </c>
      <c r="D22" s="10">
        <f t="shared" si="0"/>
        <v>0</v>
      </c>
      <c r="E22" s="11">
        <f t="shared" si="1"/>
        <v>0</v>
      </c>
      <c r="F22" s="10">
        <f t="shared" si="2"/>
        <v>0</v>
      </c>
      <c r="G22" s="11">
        <f t="shared" si="3"/>
        <v>0</v>
      </c>
      <c r="H22" s="10">
        <f t="shared" si="4"/>
        <v>0</v>
      </c>
      <c r="I22" s="11">
        <f t="shared" si="5"/>
        <v>0</v>
      </c>
      <c r="L22" s="3"/>
      <c r="M22" s="3"/>
    </row>
    <row r="23" spans="1:13" ht="15">
      <c r="A23" s="2" t="s">
        <v>114</v>
      </c>
      <c r="B23" s="2">
        <v>0.1389</v>
      </c>
      <c r="C23" s="25">
        <v>0</v>
      </c>
      <c r="D23" s="10">
        <f t="shared" si="0"/>
        <v>0</v>
      </c>
      <c r="E23" s="11">
        <f t="shared" si="1"/>
        <v>0</v>
      </c>
      <c r="F23" s="10">
        <f t="shared" si="2"/>
        <v>0</v>
      </c>
      <c r="G23" s="11">
        <f t="shared" si="3"/>
        <v>0</v>
      </c>
      <c r="H23" s="10">
        <f t="shared" si="4"/>
        <v>0</v>
      </c>
      <c r="I23" s="11">
        <f t="shared" si="5"/>
        <v>0</v>
      </c>
      <c r="L23" s="3"/>
      <c r="M23" s="3"/>
    </row>
    <row r="24" spans="1:13" ht="15">
      <c r="A24" s="2" t="s">
        <v>20</v>
      </c>
      <c r="B24" s="2">
        <v>0.137</v>
      </c>
      <c r="C24" s="25">
        <v>0</v>
      </c>
      <c r="D24" s="10">
        <f t="shared" si="0"/>
        <v>0</v>
      </c>
      <c r="E24" s="11">
        <f t="shared" si="1"/>
        <v>0</v>
      </c>
      <c r="F24" s="10">
        <f t="shared" si="2"/>
        <v>0</v>
      </c>
      <c r="G24" s="11">
        <f t="shared" si="3"/>
        <v>0</v>
      </c>
      <c r="H24" s="10">
        <f t="shared" si="4"/>
        <v>0</v>
      </c>
      <c r="I24" s="11">
        <f t="shared" si="5"/>
        <v>0</v>
      </c>
      <c r="L24" s="3"/>
      <c r="M24" s="3"/>
    </row>
    <row r="25" spans="1:13" ht="15">
      <c r="A25" s="2" t="s">
        <v>21</v>
      </c>
      <c r="B25" s="2">
        <v>0.19</v>
      </c>
      <c r="C25" s="25">
        <v>0</v>
      </c>
      <c r="D25" s="10">
        <f t="shared" si="0"/>
        <v>0</v>
      </c>
      <c r="E25" s="11">
        <f t="shared" si="1"/>
        <v>0</v>
      </c>
      <c r="F25" s="10">
        <f t="shared" si="2"/>
        <v>0</v>
      </c>
      <c r="G25" s="11">
        <f t="shared" si="3"/>
        <v>0</v>
      </c>
      <c r="H25" s="10">
        <f t="shared" si="4"/>
        <v>0</v>
      </c>
      <c r="I25" s="11">
        <f t="shared" si="5"/>
        <v>0</v>
      </c>
      <c r="L25" s="3"/>
      <c r="M25" s="3"/>
    </row>
    <row r="26" spans="1:13" ht="15">
      <c r="A26" s="2" t="s">
        <v>22</v>
      </c>
      <c r="B26" s="2">
        <v>0.136</v>
      </c>
      <c r="C26" s="25">
        <v>0</v>
      </c>
      <c r="D26" s="10">
        <f t="shared" si="0"/>
        <v>0</v>
      </c>
      <c r="E26" s="11">
        <f t="shared" si="1"/>
        <v>0</v>
      </c>
      <c r="F26" s="10">
        <f t="shared" si="2"/>
        <v>0</v>
      </c>
      <c r="G26" s="11">
        <f t="shared" si="3"/>
        <v>0</v>
      </c>
      <c r="H26" s="10">
        <f t="shared" si="4"/>
        <v>0</v>
      </c>
      <c r="I26" s="11">
        <f t="shared" si="5"/>
        <v>0</v>
      </c>
      <c r="L26" s="3"/>
      <c r="M26" s="3"/>
    </row>
    <row r="27" spans="1:13" ht="15">
      <c r="A27" s="2" t="s">
        <v>113</v>
      </c>
      <c r="B27" s="2">
        <v>0.1386</v>
      </c>
      <c r="C27" s="25">
        <v>0</v>
      </c>
      <c r="D27" s="10">
        <f t="shared" si="0"/>
        <v>0</v>
      </c>
      <c r="E27" s="11">
        <f t="shared" si="1"/>
        <v>0</v>
      </c>
      <c r="F27" s="10">
        <f t="shared" si="2"/>
        <v>0</v>
      </c>
      <c r="G27" s="11">
        <f t="shared" si="3"/>
        <v>0</v>
      </c>
      <c r="H27" s="10">
        <f t="shared" si="4"/>
        <v>0</v>
      </c>
      <c r="I27" s="11">
        <f t="shared" si="5"/>
        <v>0</v>
      </c>
      <c r="L27" s="3"/>
      <c r="M27" s="3"/>
    </row>
    <row r="28" spans="1:13" ht="15">
      <c r="A28" s="2" t="s">
        <v>23</v>
      </c>
      <c r="B28" s="2">
        <v>0.136</v>
      </c>
      <c r="C28" s="25">
        <v>0</v>
      </c>
      <c r="D28" s="10">
        <f t="shared" si="0"/>
        <v>0</v>
      </c>
      <c r="E28" s="11">
        <f t="shared" si="1"/>
        <v>0</v>
      </c>
      <c r="F28" s="10">
        <f t="shared" si="2"/>
        <v>0</v>
      </c>
      <c r="G28" s="11">
        <f t="shared" si="3"/>
        <v>0</v>
      </c>
      <c r="H28" s="10">
        <f t="shared" si="4"/>
        <v>0</v>
      </c>
      <c r="I28" s="11">
        <f t="shared" si="5"/>
        <v>0</v>
      </c>
      <c r="L28" s="3"/>
      <c r="M28" s="3"/>
    </row>
    <row r="29" spans="1:13" ht="15">
      <c r="A29" s="2" t="s">
        <v>97</v>
      </c>
      <c r="B29" s="2">
        <v>0.1352</v>
      </c>
      <c r="C29" s="25">
        <v>0</v>
      </c>
      <c r="D29" s="10">
        <f>H29*0.91</f>
        <v>0</v>
      </c>
      <c r="E29" s="11">
        <f>I29*0.91</f>
        <v>0</v>
      </c>
      <c r="F29" s="10">
        <f>H29*0.95</f>
        <v>0</v>
      </c>
      <c r="G29" s="11">
        <f>I29*0.95</f>
        <v>0</v>
      </c>
      <c r="H29" s="10">
        <f>(C29*B29)</f>
        <v>0</v>
      </c>
      <c r="I29" s="11">
        <f t="shared" si="5"/>
        <v>0</v>
      </c>
      <c r="L29" s="3"/>
      <c r="M29" s="3"/>
    </row>
    <row r="30" spans="1:13" ht="15">
      <c r="A30" s="2" t="s">
        <v>98</v>
      </c>
      <c r="B30" s="2">
        <v>0.1359</v>
      </c>
      <c r="C30" s="25">
        <v>0</v>
      </c>
      <c r="D30" s="10">
        <f>H30*0.91</f>
        <v>0</v>
      </c>
      <c r="E30" s="11">
        <f>I30*0.91</f>
        <v>0</v>
      </c>
      <c r="F30" s="10">
        <f>H30*0.95</f>
        <v>0</v>
      </c>
      <c r="G30" s="11">
        <f>I30*0.95</f>
        <v>0</v>
      </c>
      <c r="H30" s="10">
        <f>(C30*B30)</f>
        <v>0</v>
      </c>
      <c r="I30" s="11">
        <f t="shared" si="5"/>
        <v>0</v>
      </c>
      <c r="L30" s="3"/>
      <c r="M30" s="3"/>
    </row>
    <row r="31" spans="1:13" ht="15">
      <c r="A31" s="2" t="s">
        <v>24</v>
      </c>
      <c r="B31" s="2">
        <v>0.1357</v>
      </c>
      <c r="C31" s="25">
        <v>0</v>
      </c>
      <c r="D31" s="10">
        <f t="shared" si="0"/>
        <v>0</v>
      </c>
      <c r="E31" s="11">
        <f t="shared" si="1"/>
        <v>0</v>
      </c>
      <c r="F31" s="10">
        <f t="shared" si="2"/>
        <v>0</v>
      </c>
      <c r="G31" s="11">
        <f t="shared" si="3"/>
        <v>0</v>
      </c>
      <c r="H31" s="10">
        <f t="shared" si="4"/>
        <v>0</v>
      </c>
      <c r="I31" s="11">
        <f t="shared" si="5"/>
        <v>0</v>
      </c>
      <c r="L31" s="3"/>
      <c r="M31" s="3"/>
    </row>
    <row r="32" spans="1:13" ht="15">
      <c r="A32" s="2" t="s">
        <v>112</v>
      </c>
      <c r="B32" s="2">
        <v>0.1265</v>
      </c>
      <c r="C32" s="25">
        <v>0</v>
      </c>
      <c r="D32" s="10">
        <f t="shared" si="0"/>
        <v>0</v>
      </c>
      <c r="E32" s="11">
        <f t="shared" si="1"/>
        <v>0</v>
      </c>
      <c r="F32" s="10">
        <f t="shared" si="2"/>
        <v>0</v>
      </c>
      <c r="G32" s="11">
        <f t="shared" si="3"/>
        <v>0</v>
      </c>
      <c r="H32" s="10">
        <f t="shared" si="4"/>
        <v>0</v>
      </c>
      <c r="I32" s="11">
        <f t="shared" si="5"/>
        <v>0</v>
      </c>
      <c r="L32" s="3"/>
      <c r="M32" s="3"/>
    </row>
    <row r="33" spans="1:13" ht="15">
      <c r="A33" s="2" t="s">
        <v>111</v>
      </c>
      <c r="B33" s="2">
        <v>0.1356</v>
      </c>
      <c r="C33" s="25">
        <v>0</v>
      </c>
      <c r="D33" s="10">
        <f t="shared" si="0"/>
        <v>0</v>
      </c>
      <c r="E33" s="11">
        <f t="shared" si="1"/>
        <v>0</v>
      </c>
      <c r="F33" s="10">
        <f t="shared" si="2"/>
        <v>0</v>
      </c>
      <c r="G33" s="11">
        <f t="shared" si="3"/>
        <v>0</v>
      </c>
      <c r="H33" s="10">
        <f t="shared" si="4"/>
        <v>0</v>
      </c>
      <c r="I33" s="11">
        <f t="shared" si="5"/>
        <v>0</v>
      </c>
      <c r="L33" s="3"/>
      <c r="M33" s="3"/>
    </row>
    <row r="34" spans="1:13" ht="15">
      <c r="A34" s="2" t="s">
        <v>110</v>
      </c>
      <c r="B34" s="2">
        <v>0.1345</v>
      </c>
      <c r="C34" s="25">
        <v>0</v>
      </c>
      <c r="D34" s="10">
        <f t="shared" si="0"/>
        <v>0</v>
      </c>
      <c r="E34" s="11">
        <f t="shared" si="1"/>
        <v>0</v>
      </c>
      <c r="F34" s="10">
        <f t="shared" si="2"/>
        <v>0</v>
      </c>
      <c r="G34" s="11">
        <f t="shared" si="3"/>
        <v>0</v>
      </c>
      <c r="H34" s="10">
        <f t="shared" si="4"/>
        <v>0</v>
      </c>
      <c r="I34" s="11">
        <f t="shared" si="5"/>
        <v>0</v>
      </c>
      <c r="L34" s="3"/>
      <c r="M34" s="3"/>
    </row>
    <row r="35" spans="1:13" ht="15">
      <c r="A35" s="2" t="s">
        <v>69</v>
      </c>
      <c r="B35" s="2">
        <v>0.069</v>
      </c>
      <c r="C35" s="25">
        <v>0</v>
      </c>
      <c r="D35" s="10">
        <f t="shared" si="0"/>
        <v>0</v>
      </c>
      <c r="E35" s="11">
        <f t="shared" si="1"/>
        <v>0</v>
      </c>
      <c r="F35" s="10">
        <f t="shared" si="2"/>
        <v>0</v>
      </c>
      <c r="G35" s="11">
        <f t="shared" si="3"/>
        <v>0</v>
      </c>
      <c r="H35" s="10">
        <f t="shared" si="4"/>
        <v>0</v>
      </c>
      <c r="I35" s="11">
        <f t="shared" si="5"/>
        <v>0</v>
      </c>
      <c r="L35" s="3"/>
      <c r="M35" s="3"/>
    </row>
    <row r="36" spans="1:13" ht="15">
      <c r="A36" s="2" t="s">
        <v>109</v>
      </c>
      <c r="B36" s="2">
        <v>0.135</v>
      </c>
      <c r="C36" s="25">
        <v>0</v>
      </c>
      <c r="D36" s="10">
        <f t="shared" si="0"/>
        <v>0</v>
      </c>
      <c r="E36" s="11">
        <f t="shared" si="1"/>
        <v>0</v>
      </c>
      <c r="F36" s="10">
        <f t="shared" si="2"/>
        <v>0</v>
      </c>
      <c r="G36" s="11">
        <f t="shared" si="3"/>
        <v>0</v>
      </c>
      <c r="H36" s="10">
        <f t="shared" si="4"/>
        <v>0</v>
      </c>
      <c r="I36" s="11">
        <f t="shared" si="5"/>
        <v>0</v>
      </c>
      <c r="L36" s="3"/>
      <c r="M36" s="3"/>
    </row>
    <row r="37" spans="1:13" ht="15">
      <c r="A37" s="2" t="s">
        <v>25</v>
      </c>
      <c r="B37" s="2">
        <v>0.0741</v>
      </c>
      <c r="C37" s="25">
        <v>0</v>
      </c>
      <c r="D37" s="10">
        <f t="shared" si="0"/>
        <v>0</v>
      </c>
      <c r="E37" s="11">
        <f t="shared" si="1"/>
        <v>0</v>
      </c>
      <c r="F37" s="10">
        <f t="shared" si="2"/>
        <v>0</v>
      </c>
      <c r="G37" s="11">
        <f t="shared" si="3"/>
        <v>0</v>
      </c>
      <c r="H37" s="10">
        <f t="shared" si="4"/>
        <v>0</v>
      </c>
      <c r="I37" s="11">
        <f t="shared" si="5"/>
        <v>0</v>
      </c>
      <c r="L37" s="3"/>
      <c r="M37" s="3"/>
    </row>
    <row r="38" spans="1:13" ht="15">
      <c r="A38" s="2" t="s">
        <v>26</v>
      </c>
      <c r="B38" s="2">
        <v>0.138</v>
      </c>
      <c r="C38" s="25">
        <v>0</v>
      </c>
      <c r="D38" s="10">
        <f t="shared" si="0"/>
        <v>0</v>
      </c>
      <c r="E38" s="11">
        <f t="shared" si="1"/>
        <v>0</v>
      </c>
      <c r="F38" s="10">
        <f t="shared" si="2"/>
        <v>0</v>
      </c>
      <c r="G38" s="11">
        <f t="shared" si="3"/>
        <v>0</v>
      </c>
      <c r="H38" s="10">
        <f t="shared" si="4"/>
        <v>0</v>
      </c>
      <c r="I38" s="11">
        <f t="shared" si="5"/>
        <v>0</v>
      </c>
      <c r="L38" s="3"/>
      <c r="M38" s="3"/>
    </row>
    <row r="39" spans="1:13" ht="15">
      <c r="A39" s="2" t="s">
        <v>108</v>
      </c>
      <c r="B39" s="2">
        <v>0.1357</v>
      </c>
      <c r="C39" s="25">
        <v>0</v>
      </c>
      <c r="D39" s="10">
        <f t="shared" si="0"/>
        <v>0</v>
      </c>
      <c r="E39" s="11">
        <f t="shared" si="1"/>
        <v>0</v>
      </c>
      <c r="F39" s="10">
        <f t="shared" si="2"/>
        <v>0</v>
      </c>
      <c r="G39" s="11">
        <f t="shared" si="3"/>
        <v>0</v>
      </c>
      <c r="H39" s="10">
        <f t="shared" si="4"/>
        <v>0</v>
      </c>
      <c r="I39" s="11">
        <f t="shared" si="5"/>
        <v>0</v>
      </c>
      <c r="L39" s="3"/>
      <c r="M39" s="3"/>
    </row>
    <row r="40" spans="1:13" ht="15">
      <c r="A40" s="2" t="s">
        <v>27</v>
      </c>
      <c r="B40" s="2">
        <v>0.139</v>
      </c>
      <c r="C40" s="25">
        <v>0</v>
      </c>
      <c r="D40" s="10">
        <f t="shared" si="0"/>
        <v>0</v>
      </c>
      <c r="E40" s="11">
        <f t="shared" si="1"/>
        <v>0</v>
      </c>
      <c r="F40" s="10">
        <f t="shared" si="2"/>
        <v>0</v>
      </c>
      <c r="G40" s="11">
        <f t="shared" si="3"/>
        <v>0</v>
      </c>
      <c r="H40" s="10">
        <f t="shared" si="4"/>
        <v>0</v>
      </c>
      <c r="I40" s="11">
        <f t="shared" si="5"/>
        <v>0</v>
      </c>
      <c r="L40" s="3"/>
      <c r="M40" s="3"/>
    </row>
    <row r="41" spans="1:13" ht="15">
      <c r="A41" s="2" t="s">
        <v>96</v>
      </c>
      <c r="B41" s="2">
        <v>0.1371</v>
      </c>
      <c r="C41" s="25">
        <v>0</v>
      </c>
      <c r="D41" s="10">
        <f>H41*0.91</f>
        <v>0</v>
      </c>
      <c r="E41" s="11">
        <f>I41*0.91</f>
        <v>0</v>
      </c>
      <c r="F41" s="10">
        <f>H41*0.95</f>
        <v>0</v>
      </c>
      <c r="G41" s="11">
        <f>I41*0.95</f>
        <v>0</v>
      </c>
      <c r="H41" s="10">
        <f>(C41*B41)</f>
        <v>0</v>
      </c>
      <c r="I41" s="11">
        <f t="shared" si="5"/>
        <v>0</v>
      </c>
      <c r="L41" s="3"/>
      <c r="M41" s="3"/>
    </row>
    <row r="42" spans="1:13" ht="15">
      <c r="A42" s="2" t="s">
        <v>28</v>
      </c>
      <c r="B42" s="2">
        <v>0.14</v>
      </c>
      <c r="C42" s="25">
        <v>0</v>
      </c>
      <c r="D42" s="10">
        <f t="shared" si="0"/>
        <v>0</v>
      </c>
      <c r="E42" s="11">
        <f t="shared" si="1"/>
        <v>0</v>
      </c>
      <c r="F42" s="10">
        <f t="shared" si="2"/>
        <v>0</v>
      </c>
      <c r="G42" s="11">
        <f t="shared" si="3"/>
        <v>0</v>
      </c>
      <c r="H42" s="10">
        <f t="shared" si="4"/>
        <v>0</v>
      </c>
      <c r="I42" s="11">
        <f t="shared" si="5"/>
        <v>0</v>
      </c>
      <c r="L42" s="3"/>
      <c r="M42" s="3"/>
    </row>
    <row r="43" spans="1:13" ht="15">
      <c r="A43" s="2" t="s">
        <v>107</v>
      </c>
      <c r="B43" s="2">
        <v>0.1241</v>
      </c>
      <c r="C43" s="25">
        <v>0</v>
      </c>
      <c r="D43" s="10">
        <f aca="true" t="shared" si="6" ref="D43:D73">H43*0.91</f>
        <v>0</v>
      </c>
      <c r="E43" s="11">
        <f aca="true" t="shared" si="7" ref="E43:E73">I43*0.91</f>
        <v>0</v>
      </c>
      <c r="F43" s="10">
        <f aca="true" t="shared" si="8" ref="F43:F73">H43*0.95</f>
        <v>0</v>
      </c>
      <c r="G43" s="11">
        <f aca="true" t="shared" si="9" ref="G43:G73">I43*0.95</f>
        <v>0</v>
      </c>
      <c r="H43" s="10">
        <f aca="true" t="shared" si="10" ref="H43:H73">(C43*B43)</f>
        <v>0</v>
      </c>
      <c r="I43" s="11">
        <f aca="true" t="shared" si="11" ref="I43:I73">H43/0.35</f>
        <v>0</v>
      </c>
      <c r="L43" s="3"/>
      <c r="M43" s="3"/>
    </row>
    <row r="44" spans="1:13" ht="15">
      <c r="A44" s="2" t="s">
        <v>117</v>
      </c>
      <c r="B44" s="2">
        <v>0.1359</v>
      </c>
      <c r="C44" s="25">
        <v>0</v>
      </c>
      <c r="D44" s="10">
        <f t="shared" si="6"/>
        <v>0</v>
      </c>
      <c r="E44" s="11">
        <f t="shared" si="7"/>
        <v>0</v>
      </c>
      <c r="F44" s="10">
        <f t="shared" si="8"/>
        <v>0</v>
      </c>
      <c r="G44" s="11">
        <f t="shared" si="9"/>
        <v>0</v>
      </c>
      <c r="H44" s="10">
        <f t="shared" si="10"/>
        <v>0</v>
      </c>
      <c r="I44" s="11">
        <f t="shared" si="11"/>
        <v>0</v>
      </c>
      <c r="L44" s="3"/>
      <c r="M44" s="3"/>
    </row>
    <row r="45" spans="1:13" ht="15">
      <c r="A45" s="2" t="s">
        <v>106</v>
      </c>
      <c r="B45" s="2">
        <v>0.1387</v>
      </c>
      <c r="C45" s="25">
        <v>0</v>
      </c>
      <c r="D45" s="10">
        <f t="shared" si="6"/>
        <v>0</v>
      </c>
      <c r="E45" s="11">
        <f t="shared" si="7"/>
        <v>0</v>
      </c>
      <c r="F45" s="10">
        <f t="shared" si="8"/>
        <v>0</v>
      </c>
      <c r="G45" s="11">
        <f t="shared" si="9"/>
        <v>0</v>
      </c>
      <c r="H45" s="10">
        <f t="shared" si="10"/>
        <v>0</v>
      </c>
      <c r="I45" s="11">
        <f t="shared" si="11"/>
        <v>0</v>
      </c>
      <c r="L45" s="3"/>
      <c r="M45" s="3"/>
    </row>
    <row r="46" spans="1:13" ht="15">
      <c r="A46" s="2" t="s">
        <v>105</v>
      </c>
      <c r="B46" s="2">
        <v>0.1355</v>
      </c>
      <c r="C46" s="25">
        <v>0</v>
      </c>
      <c r="D46" s="10">
        <f t="shared" si="6"/>
        <v>0</v>
      </c>
      <c r="E46" s="11">
        <f t="shared" si="7"/>
        <v>0</v>
      </c>
      <c r="F46" s="10">
        <f t="shared" si="8"/>
        <v>0</v>
      </c>
      <c r="G46" s="11">
        <f t="shared" si="9"/>
        <v>0</v>
      </c>
      <c r="H46" s="10">
        <f t="shared" si="10"/>
        <v>0</v>
      </c>
      <c r="I46" s="11">
        <f t="shared" si="11"/>
        <v>0</v>
      </c>
      <c r="L46" s="3"/>
      <c r="M46" s="3"/>
    </row>
    <row r="47" spans="1:13" ht="15">
      <c r="A47" s="2" t="s">
        <v>29</v>
      </c>
      <c r="B47" s="2">
        <v>0.134</v>
      </c>
      <c r="C47" s="25">
        <v>0</v>
      </c>
      <c r="D47" s="10">
        <f t="shared" si="6"/>
        <v>0</v>
      </c>
      <c r="E47" s="11">
        <f t="shared" si="7"/>
        <v>0</v>
      </c>
      <c r="F47" s="10">
        <f t="shared" si="8"/>
        <v>0</v>
      </c>
      <c r="G47" s="11">
        <f t="shared" si="9"/>
        <v>0</v>
      </c>
      <c r="H47" s="10">
        <f t="shared" si="10"/>
        <v>0</v>
      </c>
      <c r="I47" s="11">
        <f t="shared" si="11"/>
        <v>0</v>
      </c>
      <c r="L47" s="3"/>
      <c r="M47" s="3"/>
    </row>
    <row r="48" spans="1:13" ht="15">
      <c r="A48" s="2" t="s">
        <v>30</v>
      </c>
      <c r="B48" s="2">
        <v>0.156</v>
      </c>
      <c r="C48" s="25">
        <v>0</v>
      </c>
      <c r="D48" s="10">
        <f t="shared" si="6"/>
        <v>0</v>
      </c>
      <c r="E48" s="11">
        <f t="shared" si="7"/>
        <v>0</v>
      </c>
      <c r="F48" s="10">
        <f t="shared" si="8"/>
        <v>0</v>
      </c>
      <c r="G48" s="11">
        <f t="shared" si="9"/>
        <v>0</v>
      </c>
      <c r="H48" s="10">
        <f t="shared" si="10"/>
        <v>0</v>
      </c>
      <c r="I48" s="11">
        <f t="shared" si="11"/>
        <v>0</v>
      </c>
      <c r="L48" s="3"/>
      <c r="M48" s="3"/>
    </row>
    <row r="49" spans="1:13" ht="15">
      <c r="A49" s="2" t="s">
        <v>31</v>
      </c>
      <c r="B49" s="2">
        <v>0.156</v>
      </c>
      <c r="C49" s="25">
        <v>0</v>
      </c>
      <c r="D49" s="10">
        <f t="shared" si="6"/>
        <v>0</v>
      </c>
      <c r="E49" s="11">
        <f t="shared" si="7"/>
        <v>0</v>
      </c>
      <c r="F49" s="10">
        <f t="shared" si="8"/>
        <v>0</v>
      </c>
      <c r="G49" s="11">
        <f t="shared" si="9"/>
        <v>0</v>
      </c>
      <c r="H49" s="10">
        <f t="shared" si="10"/>
        <v>0</v>
      </c>
      <c r="I49" s="11">
        <f t="shared" si="11"/>
        <v>0</v>
      </c>
      <c r="L49" s="3"/>
      <c r="M49" s="3"/>
    </row>
    <row r="50" spans="1:13" ht="15">
      <c r="A50" s="2" t="s">
        <v>32</v>
      </c>
      <c r="B50" s="2">
        <v>0.141</v>
      </c>
      <c r="C50" s="25">
        <v>0</v>
      </c>
      <c r="D50" s="10">
        <f t="shared" si="6"/>
        <v>0</v>
      </c>
      <c r="E50" s="11">
        <f t="shared" si="7"/>
        <v>0</v>
      </c>
      <c r="F50" s="10">
        <f t="shared" si="8"/>
        <v>0</v>
      </c>
      <c r="G50" s="11">
        <f t="shared" si="9"/>
        <v>0</v>
      </c>
      <c r="H50" s="10">
        <f t="shared" si="10"/>
        <v>0</v>
      </c>
      <c r="I50" s="11">
        <f t="shared" si="11"/>
        <v>0</v>
      </c>
      <c r="L50" s="3"/>
      <c r="M50" s="3"/>
    </row>
    <row r="51" spans="1:13" ht="15">
      <c r="A51" s="2" t="s">
        <v>33</v>
      </c>
      <c r="B51" s="2">
        <v>0.136</v>
      </c>
      <c r="C51" s="25">
        <v>0</v>
      </c>
      <c r="D51" s="10">
        <f t="shared" si="6"/>
        <v>0</v>
      </c>
      <c r="E51" s="11">
        <f t="shared" si="7"/>
        <v>0</v>
      </c>
      <c r="F51" s="10">
        <f t="shared" si="8"/>
        <v>0</v>
      </c>
      <c r="G51" s="11">
        <f t="shared" si="9"/>
        <v>0</v>
      </c>
      <c r="H51" s="10">
        <f t="shared" si="10"/>
        <v>0</v>
      </c>
      <c r="I51" s="11">
        <f t="shared" si="11"/>
        <v>0</v>
      </c>
      <c r="L51" s="3"/>
      <c r="M51" s="3"/>
    </row>
    <row r="52" spans="1:13" ht="15">
      <c r="A52" s="2" t="s">
        <v>104</v>
      </c>
      <c r="B52" s="2">
        <v>0.1383</v>
      </c>
      <c r="C52" s="25">
        <v>0</v>
      </c>
      <c r="D52" s="10">
        <f t="shared" si="6"/>
        <v>0</v>
      </c>
      <c r="E52" s="11">
        <f t="shared" si="7"/>
        <v>0</v>
      </c>
      <c r="F52" s="10">
        <f t="shared" si="8"/>
        <v>0</v>
      </c>
      <c r="G52" s="11">
        <f t="shared" si="9"/>
        <v>0</v>
      </c>
      <c r="H52" s="10">
        <f t="shared" si="10"/>
        <v>0</v>
      </c>
      <c r="I52" s="11">
        <f t="shared" si="11"/>
        <v>0</v>
      </c>
      <c r="L52" s="3"/>
      <c r="M52" s="3"/>
    </row>
    <row r="53" spans="1:13" ht="15">
      <c r="A53" s="2" t="s">
        <v>34</v>
      </c>
      <c r="B53" s="2">
        <v>0.1331</v>
      </c>
      <c r="C53" s="25">
        <v>0</v>
      </c>
      <c r="D53" s="10">
        <f t="shared" si="6"/>
        <v>0</v>
      </c>
      <c r="E53" s="11">
        <f t="shared" si="7"/>
        <v>0</v>
      </c>
      <c r="F53" s="10">
        <f t="shared" si="8"/>
        <v>0</v>
      </c>
      <c r="G53" s="11">
        <f t="shared" si="9"/>
        <v>0</v>
      </c>
      <c r="H53" s="10">
        <f t="shared" si="10"/>
        <v>0</v>
      </c>
      <c r="I53" s="11">
        <f t="shared" si="11"/>
        <v>0</v>
      </c>
      <c r="L53" s="3"/>
      <c r="M53" s="3"/>
    </row>
    <row r="54" spans="1:13" ht="15">
      <c r="A54" s="2" t="s">
        <v>35</v>
      </c>
      <c r="B54" s="2">
        <v>0.124</v>
      </c>
      <c r="C54" s="25">
        <v>0</v>
      </c>
      <c r="D54" s="10">
        <f t="shared" si="6"/>
        <v>0</v>
      </c>
      <c r="E54" s="11">
        <f t="shared" si="7"/>
        <v>0</v>
      </c>
      <c r="F54" s="10">
        <f t="shared" si="8"/>
        <v>0</v>
      </c>
      <c r="G54" s="11">
        <f t="shared" si="9"/>
        <v>0</v>
      </c>
      <c r="H54" s="10">
        <f t="shared" si="10"/>
        <v>0</v>
      </c>
      <c r="I54" s="11">
        <f t="shared" si="11"/>
        <v>0</v>
      </c>
      <c r="L54" s="3"/>
      <c r="M54" s="3"/>
    </row>
    <row r="55" spans="1:13" ht="15">
      <c r="A55" s="2" t="s">
        <v>36</v>
      </c>
      <c r="B55" s="2">
        <v>0.128</v>
      </c>
      <c r="C55" s="25">
        <v>0</v>
      </c>
      <c r="D55" s="10">
        <f t="shared" si="6"/>
        <v>0</v>
      </c>
      <c r="E55" s="11">
        <f t="shared" si="7"/>
        <v>0</v>
      </c>
      <c r="F55" s="10">
        <f t="shared" si="8"/>
        <v>0</v>
      </c>
      <c r="G55" s="11">
        <f t="shared" si="9"/>
        <v>0</v>
      </c>
      <c r="H55" s="10">
        <f t="shared" si="10"/>
        <v>0</v>
      </c>
      <c r="I55" s="11">
        <f t="shared" si="11"/>
        <v>0</v>
      </c>
      <c r="L55" s="3"/>
      <c r="M55" s="3"/>
    </row>
    <row r="56" spans="1:13" ht="15">
      <c r="A56" s="2" t="s">
        <v>99</v>
      </c>
      <c r="B56" s="2">
        <v>0.1378</v>
      </c>
      <c r="C56" s="25">
        <v>0</v>
      </c>
      <c r="D56" s="10">
        <f>H56*0.91</f>
        <v>0</v>
      </c>
      <c r="E56" s="11">
        <f>I56*0.91</f>
        <v>0</v>
      </c>
      <c r="F56" s="10">
        <f>H56*0.95</f>
        <v>0</v>
      </c>
      <c r="G56" s="11">
        <f>I56*0.95</f>
        <v>0</v>
      </c>
      <c r="H56" s="10">
        <f>(C56*B56)</f>
        <v>0</v>
      </c>
      <c r="I56" s="11">
        <f t="shared" si="11"/>
        <v>0</v>
      </c>
      <c r="L56" s="3"/>
      <c r="M56" s="3"/>
    </row>
    <row r="57" spans="1:13" ht="15">
      <c r="A57" s="2" t="s">
        <v>37</v>
      </c>
      <c r="B57" s="2">
        <v>0.136</v>
      </c>
      <c r="C57" s="25">
        <v>0</v>
      </c>
      <c r="D57" s="10">
        <f t="shared" si="6"/>
        <v>0</v>
      </c>
      <c r="E57" s="11">
        <f t="shared" si="7"/>
        <v>0</v>
      </c>
      <c r="F57" s="10">
        <f t="shared" si="8"/>
        <v>0</v>
      </c>
      <c r="G57" s="11">
        <f t="shared" si="9"/>
        <v>0</v>
      </c>
      <c r="H57" s="10">
        <f t="shared" si="10"/>
        <v>0</v>
      </c>
      <c r="I57" s="11">
        <f t="shared" si="11"/>
        <v>0</v>
      </c>
      <c r="L57" s="3"/>
      <c r="M57" s="3"/>
    </row>
    <row r="58" spans="1:13" ht="15">
      <c r="A58" s="2" t="s">
        <v>38</v>
      </c>
      <c r="B58" s="2">
        <v>0.133</v>
      </c>
      <c r="C58" s="25">
        <v>0</v>
      </c>
      <c r="D58" s="10">
        <f t="shared" si="6"/>
        <v>0</v>
      </c>
      <c r="E58" s="11">
        <f t="shared" si="7"/>
        <v>0</v>
      </c>
      <c r="F58" s="10">
        <f t="shared" si="8"/>
        <v>0</v>
      </c>
      <c r="G58" s="11">
        <f t="shared" si="9"/>
        <v>0</v>
      </c>
      <c r="H58" s="10">
        <f t="shared" si="10"/>
        <v>0</v>
      </c>
      <c r="I58" s="11">
        <f t="shared" si="11"/>
        <v>0</v>
      </c>
      <c r="L58" s="3"/>
      <c r="M58" s="3"/>
    </row>
    <row r="59" spans="1:13" ht="15">
      <c r="A59" s="2" t="s">
        <v>39</v>
      </c>
      <c r="B59" s="2">
        <v>0.128</v>
      </c>
      <c r="C59" s="25">
        <v>0</v>
      </c>
      <c r="D59" s="10">
        <f t="shared" si="6"/>
        <v>0</v>
      </c>
      <c r="E59" s="11">
        <f t="shared" si="7"/>
        <v>0</v>
      </c>
      <c r="F59" s="10">
        <f t="shared" si="8"/>
        <v>0</v>
      </c>
      <c r="G59" s="11">
        <f t="shared" si="9"/>
        <v>0</v>
      </c>
      <c r="H59" s="10">
        <f t="shared" si="10"/>
        <v>0</v>
      </c>
      <c r="I59" s="11">
        <f t="shared" si="11"/>
        <v>0</v>
      </c>
      <c r="L59" s="3"/>
      <c r="M59" s="3"/>
    </row>
    <row r="60" spans="1:13" ht="15">
      <c r="A60" s="2" t="s">
        <v>100</v>
      </c>
      <c r="B60" s="2">
        <v>0.183</v>
      </c>
      <c r="C60" s="25">
        <v>0</v>
      </c>
      <c r="D60" s="10">
        <f>H60*0.91</f>
        <v>0</v>
      </c>
      <c r="E60" s="11">
        <f>I60*0.91</f>
        <v>0</v>
      </c>
      <c r="F60" s="10">
        <f>H60*0.95</f>
        <v>0</v>
      </c>
      <c r="G60" s="11">
        <f>I60*0.95</f>
        <v>0</v>
      </c>
      <c r="H60" s="10">
        <f>(C60*B60)</f>
        <v>0</v>
      </c>
      <c r="I60" s="11">
        <f t="shared" si="11"/>
        <v>0</v>
      </c>
      <c r="L60" s="3"/>
      <c r="M60" s="3"/>
    </row>
    <row r="61" spans="1:13" ht="15">
      <c r="A61" s="2" t="s">
        <v>40</v>
      </c>
      <c r="B61" s="2">
        <v>0.136</v>
      </c>
      <c r="C61" s="25">
        <v>0</v>
      </c>
      <c r="D61" s="10">
        <f t="shared" si="6"/>
        <v>0</v>
      </c>
      <c r="E61" s="11">
        <f t="shared" si="7"/>
        <v>0</v>
      </c>
      <c r="F61" s="10">
        <f t="shared" si="8"/>
        <v>0</v>
      </c>
      <c r="G61" s="11">
        <f t="shared" si="9"/>
        <v>0</v>
      </c>
      <c r="H61" s="10">
        <f t="shared" si="10"/>
        <v>0</v>
      </c>
      <c r="I61" s="11">
        <f t="shared" si="11"/>
        <v>0</v>
      </c>
      <c r="L61" s="3"/>
      <c r="M61" s="3"/>
    </row>
    <row r="62" spans="1:13" ht="15">
      <c r="A62" s="2" t="s">
        <v>41</v>
      </c>
      <c r="B62" s="2">
        <v>0.135</v>
      </c>
      <c r="C62" s="25">
        <v>0</v>
      </c>
      <c r="D62" s="10">
        <f t="shared" si="6"/>
        <v>0</v>
      </c>
      <c r="E62" s="11">
        <f t="shared" si="7"/>
        <v>0</v>
      </c>
      <c r="F62" s="10">
        <f t="shared" si="8"/>
        <v>0</v>
      </c>
      <c r="G62" s="11">
        <f t="shared" si="9"/>
        <v>0</v>
      </c>
      <c r="H62" s="10">
        <f t="shared" si="10"/>
        <v>0</v>
      </c>
      <c r="I62" s="11">
        <f t="shared" si="11"/>
        <v>0</v>
      </c>
      <c r="L62" s="3"/>
      <c r="M62" s="3"/>
    </row>
    <row r="63" spans="1:13" ht="15">
      <c r="A63" s="2" t="s">
        <v>42</v>
      </c>
      <c r="B63" s="2">
        <v>0.134</v>
      </c>
      <c r="C63" s="25">
        <v>0</v>
      </c>
      <c r="D63" s="10">
        <f t="shared" si="6"/>
        <v>0</v>
      </c>
      <c r="E63" s="11">
        <f t="shared" si="7"/>
        <v>0</v>
      </c>
      <c r="F63" s="10">
        <f t="shared" si="8"/>
        <v>0</v>
      </c>
      <c r="G63" s="11">
        <f t="shared" si="9"/>
        <v>0</v>
      </c>
      <c r="H63" s="10">
        <f t="shared" si="10"/>
        <v>0</v>
      </c>
      <c r="I63" s="11">
        <f t="shared" si="11"/>
        <v>0</v>
      </c>
      <c r="L63" s="3"/>
      <c r="M63" s="3"/>
    </row>
    <row r="64" spans="1:13" ht="15">
      <c r="A64" s="2" t="s">
        <v>43</v>
      </c>
      <c r="B64" s="2">
        <v>0.134</v>
      </c>
      <c r="C64" s="25">
        <v>0</v>
      </c>
      <c r="D64" s="10">
        <f t="shared" si="6"/>
        <v>0</v>
      </c>
      <c r="E64" s="11">
        <f t="shared" si="7"/>
        <v>0</v>
      </c>
      <c r="F64" s="10">
        <f t="shared" si="8"/>
        <v>0</v>
      </c>
      <c r="G64" s="11">
        <f t="shared" si="9"/>
        <v>0</v>
      </c>
      <c r="H64" s="10">
        <f t="shared" si="10"/>
        <v>0</v>
      </c>
      <c r="I64" s="11">
        <f t="shared" si="11"/>
        <v>0</v>
      </c>
      <c r="L64" s="3"/>
      <c r="M64" s="3"/>
    </row>
    <row r="65" spans="1:13" ht="15">
      <c r="A65" s="2" t="s">
        <v>44</v>
      </c>
      <c r="B65" s="2">
        <v>0.1379</v>
      </c>
      <c r="C65" s="25">
        <v>0</v>
      </c>
      <c r="D65" s="10">
        <f t="shared" si="6"/>
        <v>0</v>
      </c>
      <c r="E65" s="11">
        <f t="shared" si="7"/>
        <v>0</v>
      </c>
      <c r="F65" s="10">
        <f t="shared" si="8"/>
        <v>0</v>
      </c>
      <c r="G65" s="11">
        <f t="shared" si="9"/>
        <v>0</v>
      </c>
      <c r="H65" s="10">
        <f t="shared" si="10"/>
        <v>0</v>
      </c>
      <c r="I65" s="11">
        <f t="shared" si="11"/>
        <v>0</v>
      </c>
      <c r="L65" s="3"/>
      <c r="M65" s="3"/>
    </row>
    <row r="66" spans="1:13" ht="15">
      <c r="A66" s="2" t="s">
        <v>101</v>
      </c>
      <c r="B66" s="2">
        <v>0.139</v>
      </c>
      <c r="C66" s="25"/>
      <c r="D66" s="10"/>
      <c r="E66" s="11"/>
      <c r="F66" s="10"/>
      <c r="G66" s="11"/>
      <c r="H66" s="10"/>
      <c r="I66" s="11"/>
      <c r="L66" s="3"/>
      <c r="M66" s="3"/>
    </row>
    <row r="67" spans="1:13" ht="15">
      <c r="A67" s="2" t="s">
        <v>45</v>
      </c>
      <c r="B67" s="2">
        <v>0.1405</v>
      </c>
      <c r="C67" s="25">
        <v>0</v>
      </c>
      <c r="D67" s="10">
        <f t="shared" si="6"/>
        <v>0</v>
      </c>
      <c r="E67" s="11">
        <f t="shared" si="7"/>
        <v>0</v>
      </c>
      <c r="F67" s="10">
        <f t="shared" si="8"/>
        <v>0</v>
      </c>
      <c r="G67" s="11">
        <f t="shared" si="9"/>
        <v>0</v>
      </c>
      <c r="H67" s="10">
        <f t="shared" si="10"/>
        <v>0</v>
      </c>
      <c r="I67" s="11">
        <f t="shared" si="11"/>
        <v>0</v>
      </c>
      <c r="L67" s="3"/>
      <c r="M67" s="3"/>
    </row>
    <row r="68" spans="1:13" ht="15">
      <c r="A68" s="2" t="s">
        <v>46</v>
      </c>
      <c r="B68" s="2">
        <v>0.1383</v>
      </c>
      <c r="C68" s="25">
        <v>0</v>
      </c>
      <c r="D68" s="10">
        <f t="shared" si="6"/>
        <v>0</v>
      </c>
      <c r="E68" s="11">
        <f t="shared" si="7"/>
        <v>0</v>
      </c>
      <c r="F68" s="10">
        <f t="shared" si="8"/>
        <v>0</v>
      </c>
      <c r="G68" s="11">
        <f t="shared" si="9"/>
        <v>0</v>
      </c>
      <c r="H68" s="10">
        <f t="shared" si="10"/>
        <v>0</v>
      </c>
      <c r="I68" s="11">
        <f t="shared" si="11"/>
        <v>0</v>
      </c>
      <c r="L68" s="3"/>
      <c r="M68" s="3"/>
    </row>
    <row r="69" spans="1:13" ht="15">
      <c r="A69" s="2" t="s">
        <v>47</v>
      </c>
      <c r="B69" s="2">
        <v>0.1383</v>
      </c>
      <c r="C69" s="25">
        <v>0</v>
      </c>
      <c r="D69" s="10">
        <f t="shared" si="6"/>
        <v>0</v>
      </c>
      <c r="E69" s="11">
        <f t="shared" si="7"/>
        <v>0</v>
      </c>
      <c r="F69" s="10">
        <f t="shared" si="8"/>
        <v>0</v>
      </c>
      <c r="G69" s="11">
        <f t="shared" si="9"/>
        <v>0</v>
      </c>
      <c r="H69" s="10">
        <f t="shared" si="10"/>
        <v>0</v>
      </c>
      <c r="I69" s="11">
        <f t="shared" si="11"/>
        <v>0</v>
      </c>
      <c r="L69" s="3"/>
      <c r="M69" s="3"/>
    </row>
    <row r="70" spans="1:13" ht="15">
      <c r="A70" s="2" t="s">
        <v>102</v>
      </c>
      <c r="B70" s="2">
        <v>0.1357</v>
      </c>
      <c r="C70" s="25">
        <v>0</v>
      </c>
      <c r="D70" s="10">
        <f>H70*0.91</f>
        <v>0</v>
      </c>
      <c r="E70" s="11">
        <f>I70*0.91</f>
        <v>0</v>
      </c>
      <c r="F70" s="10">
        <f>H70*0.95</f>
        <v>0</v>
      </c>
      <c r="G70" s="11">
        <f>I70*0.95</f>
        <v>0</v>
      </c>
      <c r="H70" s="10">
        <f>(C70*B70)</f>
        <v>0</v>
      </c>
      <c r="I70" s="11">
        <f t="shared" si="11"/>
        <v>0</v>
      </c>
      <c r="L70" s="3"/>
      <c r="M70" s="3"/>
    </row>
    <row r="71" spans="1:13" ht="15">
      <c r="A71" s="2" t="s">
        <v>103</v>
      </c>
      <c r="B71" s="2">
        <v>0.1377</v>
      </c>
      <c r="C71" s="25">
        <v>0</v>
      </c>
      <c r="D71" s="10">
        <f t="shared" si="6"/>
        <v>0</v>
      </c>
      <c r="E71" s="11">
        <f t="shared" si="7"/>
        <v>0</v>
      </c>
      <c r="F71" s="10">
        <f t="shared" si="8"/>
        <v>0</v>
      </c>
      <c r="G71" s="11">
        <f t="shared" si="9"/>
        <v>0</v>
      </c>
      <c r="H71" s="10">
        <f t="shared" si="10"/>
        <v>0</v>
      </c>
      <c r="I71" s="11">
        <f t="shared" si="11"/>
        <v>0</v>
      </c>
      <c r="L71" s="3"/>
      <c r="M71" s="3"/>
    </row>
    <row r="72" spans="1:13" ht="15">
      <c r="A72" s="2" t="s">
        <v>48</v>
      </c>
      <c r="B72" s="2">
        <v>0.1353</v>
      </c>
      <c r="C72" s="25">
        <v>0</v>
      </c>
      <c r="D72" s="10">
        <f t="shared" si="6"/>
        <v>0</v>
      </c>
      <c r="E72" s="11">
        <f t="shared" si="7"/>
        <v>0</v>
      </c>
      <c r="F72" s="10">
        <f t="shared" si="8"/>
        <v>0</v>
      </c>
      <c r="G72" s="11">
        <f t="shared" si="9"/>
        <v>0</v>
      </c>
      <c r="H72" s="10">
        <f t="shared" si="10"/>
        <v>0</v>
      </c>
      <c r="I72" s="11">
        <f t="shared" si="11"/>
        <v>0</v>
      </c>
      <c r="L72" s="3"/>
      <c r="M72" s="3"/>
    </row>
    <row r="73" spans="1:13" ht="15.75" thickBot="1">
      <c r="A73" s="2" t="s">
        <v>49</v>
      </c>
      <c r="B73" s="2">
        <v>0.131</v>
      </c>
      <c r="C73" s="25">
        <v>0</v>
      </c>
      <c r="D73" s="10">
        <f t="shared" si="6"/>
        <v>0</v>
      </c>
      <c r="E73" s="11">
        <f t="shared" si="7"/>
        <v>0</v>
      </c>
      <c r="F73" s="10">
        <f t="shared" si="8"/>
        <v>0</v>
      </c>
      <c r="G73" s="11">
        <f t="shared" si="9"/>
        <v>0</v>
      </c>
      <c r="H73" s="10">
        <f t="shared" si="10"/>
        <v>0</v>
      </c>
      <c r="I73" s="11">
        <f t="shared" si="11"/>
        <v>0</v>
      </c>
      <c r="L73" s="3"/>
      <c r="M73" s="3"/>
    </row>
    <row r="74" spans="3:13" ht="15.75" thickTop="1">
      <c r="C74" s="27"/>
      <c r="D74" s="53" t="s">
        <v>50</v>
      </c>
      <c r="E74" s="54"/>
      <c r="F74" s="55" t="s">
        <v>51</v>
      </c>
      <c r="G74" s="56"/>
      <c r="H74" s="57" t="s">
        <v>66</v>
      </c>
      <c r="I74" s="58"/>
      <c r="L74" s="3"/>
      <c r="M74" s="3"/>
    </row>
    <row r="75" spans="3:13" ht="15">
      <c r="C75" s="7"/>
      <c r="D75" s="10" t="s">
        <v>52</v>
      </c>
      <c r="E75" s="11" t="s">
        <v>53</v>
      </c>
      <c r="F75" s="10" t="s">
        <v>52</v>
      </c>
      <c r="G75" s="11" t="s">
        <v>53</v>
      </c>
      <c r="H75" s="10" t="s">
        <v>52</v>
      </c>
      <c r="I75" s="11" t="s">
        <v>53</v>
      </c>
      <c r="L75" s="3"/>
      <c r="M75" s="3"/>
    </row>
    <row r="76" spans="1:13" ht="15.75" thickBot="1">
      <c r="A76" s="6" t="s">
        <v>94</v>
      </c>
      <c r="C76" s="19">
        <f aca="true" t="shared" si="12" ref="C76:I76">SUM(C8:C73)</f>
        <v>0</v>
      </c>
      <c r="D76" s="12">
        <f t="shared" si="12"/>
        <v>0</v>
      </c>
      <c r="E76" s="13">
        <f t="shared" si="12"/>
        <v>0</v>
      </c>
      <c r="F76" s="15">
        <f t="shared" si="12"/>
        <v>0</v>
      </c>
      <c r="G76" s="16">
        <f t="shared" si="12"/>
        <v>0</v>
      </c>
      <c r="H76" s="17">
        <f t="shared" si="12"/>
        <v>0</v>
      </c>
      <c r="I76" s="18">
        <f t="shared" si="12"/>
        <v>0</v>
      </c>
      <c r="M76" s="3"/>
    </row>
    <row r="77" spans="1:8" ht="15">
      <c r="A77" s="2" t="s">
        <v>93</v>
      </c>
      <c r="C77" s="36">
        <f>C76/16</f>
        <v>0</v>
      </c>
      <c r="D77" s="20"/>
      <c r="E77" s="21"/>
      <c r="F77" s="20"/>
      <c r="G77" s="21"/>
      <c r="H77" s="20"/>
    </row>
    <row r="78" spans="3:8" ht="15">
      <c r="C78" s="7"/>
      <c r="D78" s="21"/>
      <c r="E78" s="21"/>
      <c r="F78" s="21"/>
      <c r="G78" s="21"/>
      <c r="H78" s="21"/>
    </row>
    <row r="79" spans="1:8" ht="15.75" customHeight="1" thickBot="1">
      <c r="A79" s="22" t="s">
        <v>54</v>
      </c>
      <c r="C79" s="23"/>
      <c r="D79" s="21"/>
      <c r="E79" s="21"/>
      <c r="F79" s="21"/>
      <c r="G79" s="21"/>
      <c r="H79" s="21"/>
    </row>
    <row r="80" spans="3:9" ht="15" customHeight="1">
      <c r="C80" s="59" t="s">
        <v>67</v>
      </c>
      <c r="D80" s="61" t="s">
        <v>63</v>
      </c>
      <c r="E80" s="62"/>
      <c r="F80" s="63" t="s">
        <v>64</v>
      </c>
      <c r="G80" s="64"/>
      <c r="H80" s="51" t="s">
        <v>62</v>
      </c>
      <c r="I80" s="52"/>
    </row>
    <row r="81" spans="1:9" ht="15.75" thickBot="1">
      <c r="A81" s="22" t="s">
        <v>55</v>
      </c>
      <c r="C81" s="60"/>
      <c r="D81" s="5" t="s">
        <v>5</v>
      </c>
      <c r="E81" s="9" t="s">
        <v>6</v>
      </c>
      <c r="F81" s="8" t="s">
        <v>5</v>
      </c>
      <c r="G81" s="9" t="s">
        <v>6</v>
      </c>
      <c r="H81" s="8" t="s">
        <v>5</v>
      </c>
      <c r="I81" s="9" t="s">
        <v>6</v>
      </c>
    </row>
    <row r="82" spans="1:9" ht="15">
      <c r="A82" s="2" t="s">
        <v>17</v>
      </c>
      <c r="B82" s="2">
        <v>0.124</v>
      </c>
      <c r="C82" s="24">
        <v>0</v>
      </c>
      <c r="D82" s="10">
        <f aca="true" t="shared" si="13" ref="D82:E84">H82*0.91</f>
        <v>0</v>
      </c>
      <c r="E82" s="11">
        <f t="shared" si="13"/>
        <v>0</v>
      </c>
      <c r="F82" s="10">
        <f aca="true" t="shared" si="14" ref="F82:G84">H82*0.95</f>
        <v>0</v>
      </c>
      <c r="G82" s="11">
        <f t="shared" si="14"/>
        <v>0</v>
      </c>
      <c r="H82" s="10">
        <f>(C82*B82)</f>
        <v>0</v>
      </c>
      <c r="I82" s="11">
        <f>H82/0.35</f>
        <v>0</v>
      </c>
    </row>
    <row r="83" spans="1:9" ht="15">
      <c r="A83" s="2" t="s">
        <v>29</v>
      </c>
      <c r="B83" s="2">
        <v>0.134</v>
      </c>
      <c r="C83" s="25">
        <v>0</v>
      </c>
      <c r="D83" s="10">
        <f t="shared" si="13"/>
        <v>0</v>
      </c>
      <c r="E83" s="11">
        <f t="shared" si="13"/>
        <v>0</v>
      </c>
      <c r="F83" s="10">
        <f t="shared" si="14"/>
        <v>0</v>
      </c>
      <c r="G83" s="11">
        <f t="shared" si="14"/>
        <v>0</v>
      </c>
      <c r="H83" s="10">
        <f>(C83*B83)</f>
        <v>0</v>
      </c>
      <c r="I83" s="11">
        <f>H83/0.35</f>
        <v>0</v>
      </c>
    </row>
    <row r="84" spans="1:9" ht="15">
      <c r="A84" s="2" t="s">
        <v>32</v>
      </c>
      <c r="B84" s="2">
        <v>0.141</v>
      </c>
      <c r="C84" s="25">
        <v>0</v>
      </c>
      <c r="D84" s="10">
        <f t="shared" si="13"/>
        <v>0</v>
      </c>
      <c r="E84" s="11">
        <f t="shared" si="13"/>
        <v>0</v>
      </c>
      <c r="F84" s="10">
        <f t="shared" si="14"/>
        <v>0</v>
      </c>
      <c r="G84" s="11">
        <f t="shared" si="14"/>
        <v>0</v>
      </c>
      <c r="H84" s="10">
        <f>(C84*B84)</f>
        <v>0</v>
      </c>
      <c r="I84" s="11">
        <f>H84/0.35</f>
        <v>0</v>
      </c>
    </row>
    <row r="85" spans="1:9" ht="15">
      <c r="A85" s="22" t="s">
        <v>56</v>
      </c>
      <c r="C85" s="25"/>
      <c r="D85" s="10"/>
      <c r="E85" s="11"/>
      <c r="F85" s="10"/>
      <c r="G85" s="11"/>
      <c r="H85" s="10"/>
      <c r="I85" s="11"/>
    </row>
    <row r="86" spans="1:9" ht="15">
      <c r="A86" s="2" t="s">
        <v>21</v>
      </c>
      <c r="B86" s="2">
        <v>0.19</v>
      </c>
      <c r="C86" s="25">
        <v>0</v>
      </c>
      <c r="D86" s="10">
        <f>H86*0.91</f>
        <v>0</v>
      </c>
      <c r="E86" s="11">
        <f>I86*0.91</f>
        <v>0</v>
      </c>
      <c r="F86" s="10">
        <f>H86*0.95</f>
        <v>0</v>
      </c>
      <c r="G86" s="11">
        <f>I86*0.95</f>
        <v>0</v>
      </c>
      <c r="H86" s="10">
        <f>(C86*B86)</f>
        <v>0</v>
      </c>
      <c r="I86" s="11">
        <f>H86/0.35</f>
        <v>0</v>
      </c>
    </row>
    <row r="87" spans="1:9" ht="15">
      <c r="A87" s="2" t="s">
        <v>31</v>
      </c>
      <c r="B87" s="2">
        <v>0.156</v>
      </c>
      <c r="C87" s="25">
        <v>0</v>
      </c>
      <c r="D87" s="10">
        <f>H87*0.91</f>
        <v>0</v>
      </c>
      <c r="E87" s="11">
        <f>I87*0.91</f>
        <v>0</v>
      </c>
      <c r="F87" s="10">
        <f>H87*0.95</f>
        <v>0</v>
      </c>
      <c r="G87" s="11">
        <f>I87*0.95</f>
        <v>0</v>
      </c>
      <c r="H87" s="10">
        <f>(C87*B87)</f>
        <v>0</v>
      </c>
      <c r="I87" s="11">
        <f>H87/0.35</f>
        <v>0</v>
      </c>
    </row>
    <row r="88" spans="1:9" ht="15">
      <c r="A88" s="22" t="s">
        <v>57</v>
      </c>
      <c r="C88" s="25"/>
      <c r="D88" s="10"/>
      <c r="E88" s="11"/>
      <c r="F88" s="10"/>
      <c r="G88" s="11"/>
      <c r="H88" s="10"/>
      <c r="I88" s="11"/>
    </row>
    <row r="89" spans="1:9" ht="15">
      <c r="A89" s="2" t="s">
        <v>7</v>
      </c>
      <c r="B89" s="2">
        <v>0.136</v>
      </c>
      <c r="C89" s="25">
        <v>0</v>
      </c>
      <c r="D89" s="10">
        <f aca="true" t="shared" si="15" ref="D89:D98">H89*0.91</f>
        <v>0</v>
      </c>
      <c r="E89" s="11">
        <f aca="true" t="shared" si="16" ref="E89:E98">I89*0.91</f>
        <v>0</v>
      </c>
      <c r="F89" s="10">
        <f aca="true" t="shared" si="17" ref="F89:F98">H89*0.95</f>
        <v>0</v>
      </c>
      <c r="G89" s="11">
        <f aca="true" t="shared" si="18" ref="G89:G98">I89*0.95</f>
        <v>0</v>
      </c>
      <c r="H89" s="10">
        <f aca="true" t="shared" si="19" ref="H89:H98">(C89*B89)</f>
        <v>0</v>
      </c>
      <c r="I89" s="11">
        <f aca="true" t="shared" si="20" ref="I89:I98">H89/0.35</f>
        <v>0</v>
      </c>
    </row>
    <row r="90" spans="1:9" ht="15">
      <c r="A90" s="2" t="s">
        <v>8</v>
      </c>
      <c r="B90" s="2">
        <v>0.135</v>
      </c>
      <c r="C90" s="25">
        <v>0</v>
      </c>
      <c r="D90" s="10">
        <f t="shared" si="15"/>
        <v>0</v>
      </c>
      <c r="E90" s="11">
        <f t="shared" si="16"/>
        <v>0</v>
      </c>
      <c r="F90" s="10">
        <f t="shared" si="17"/>
        <v>0</v>
      </c>
      <c r="G90" s="11">
        <f t="shared" si="18"/>
        <v>0</v>
      </c>
      <c r="H90" s="10">
        <f t="shared" si="19"/>
        <v>0</v>
      </c>
      <c r="I90" s="11">
        <f t="shared" si="20"/>
        <v>0</v>
      </c>
    </row>
    <row r="91" spans="1:9" ht="15">
      <c r="A91" s="2" t="s">
        <v>10</v>
      </c>
      <c r="B91" s="2">
        <v>0.133</v>
      </c>
      <c r="C91" s="25">
        <v>0</v>
      </c>
      <c r="D91" s="10">
        <f t="shared" si="15"/>
        <v>0</v>
      </c>
      <c r="E91" s="11">
        <f t="shared" si="16"/>
        <v>0</v>
      </c>
      <c r="F91" s="10">
        <f t="shared" si="17"/>
        <v>0</v>
      </c>
      <c r="G91" s="11">
        <f t="shared" si="18"/>
        <v>0</v>
      </c>
      <c r="H91" s="10">
        <f t="shared" si="19"/>
        <v>0</v>
      </c>
      <c r="I91" s="11">
        <f t="shared" si="20"/>
        <v>0</v>
      </c>
    </row>
    <row r="92" spans="1:9" ht="15">
      <c r="A92" s="2" t="s">
        <v>19</v>
      </c>
      <c r="B92" s="2">
        <v>0.1286</v>
      </c>
      <c r="C92" s="25">
        <v>0</v>
      </c>
      <c r="D92" s="10">
        <f t="shared" si="15"/>
        <v>0</v>
      </c>
      <c r="E92" s="11">
        <f t="shared" si="16"/>
        <v>0</v>
      </c>
      <c r="F92" s="10">
        <f t="shared" si="17"/>
        <v>0</v>
      </c>
      <c r="G92" s="11">
        <f t="shared" si="18"/>
        <v>0</v>
      </c>
      <c r="H92" s="10">
        <f t="shared" si="19"/>
        <v>0</v>
      </c>
      <c r="I92" s="11">
        <f t="shared" si="20"/>
        <v>0</v>
      </c>
    </row>
    <row r="93" spans="1:9" ht="15">
      <c r="A93" s="2" t="s">
        <v>20</v>
      </c>
      <c r="B93" s="2">
        <v>0.137</v>
      </c>
      <c r="C93" s="25">
        <v>0</v>
      </c>
      <c r="D93" s="10">
        <f t="shared" si="15"/>
        <v>0</v>
      </c>
      <c r="E93" s="11">
        <f t="shared" si="16"/>
        <v>0</v>
      </c>
      <c r="F93" s="10">
        <f t="shared" si="17"/>
        <v>0</v>
      </c>
      <c r="G93" s="11">
        <f t="shared" si="18"/>
        <v>0</v>
      </c>
      <c r="H93" s="10">
        <f t="shared" si="19"/>
        <v>0</v>
      </c>
      <c r="I93" s="11">
        <f t="shared" si="20"/>
        <v>0</v>
      </c>
    </row>
    <row r="94" spans="1:9" ht="15">
      <c r="A94" s="2" t="s">
        <v>110</v>
      </c>
      <c r="B94" s="2">
        <v>0.1345</v>
      </c>
      <c r="C94" s="25">
        <v>0</v>
      </c>
      <c r="D94" s="10">
        <f t="shared" si="15"/>
        <v>0</v>
      </c>
      <c r="E94" s="11">
        <f t="shared" si="16"/>
        <v>0</v>
      </c>
      <c r="F94" s="10">
        <f t="shared" si="17"/>
        <v>0</v>
      </c>
      <c r="G94" s="11">
        <f t="shared" si="18"/>
        <v>0</v>
      </c>
      <c r="H94" s="10">
        <f t="shared" si="19"/>
        <v>0</v>
      </c>
      <c r="I94" s="11">
        <f t="shared" si="20"/>
        <v>0</v>
      </c>
    </row>
    <row r="95" spans="1:9" ht="15">
      <c r="A95" s="2" t="s">
        <v>69</v>
      </c>
      <c r="B95" s="2">
        <v>0.069</v>
      </c>
      <c r="C95" s="25">
        <v>0</v>
      </c>
      <c r="D95" s="10">
        <f t="shared" si="15"/>
        <v>0</v>
      </c>
      <c r="E95" s="11">
        <f t="shared" si="16"/>
        <v>0</v>
      </c>
      <c r="F95" s="10">
        <f t="shared" si="17"/>
        <v>0</v>
      </c>
      <c r="G95" s="11">
        <f t="shared" si="18"/>
        <v>0</v>
      </c>
      <c r="H95" s="10">
        <f t="shared" si="19"/>
        <v>0</v>
      </c>
      <c r="I95" s="11">
        <f t="shared" si="20"/>
        <v>0</v>
      </c>
    </row>
    <row r="96" spans="1:9" ht="15">
      <c r="A96" s="2" t="s">
        <v>109</v>
      </c>
      <c r="B96" s="2">
        <v>0.135</v>
      </c>
      <c r="C96" s="25">
        <v>0</v>
      </c>
      <c r="D96" s="10">
        <f t="shared" si="15"/>
        <v>0</v>
      </c>
      <c r="E96" s="11">
        <f t="shared" si="16"/>
        <v>0</v>
      </c>
      <c r="F96" s="10">
        <f t="shared" si="17"/>
        <v>0</v>
      </c>
      <c r="G96" s="11">
        <f t="shared" si="18"/>
        <v>0</v>
      </c>
      <c r="H96" s="10">
        <f t="shared" si="19"/>
        <v>0</v>
      </c>
      <c r="I96" s="11">
        <f t="shared" si="20"/>
        <v>0</v>
      </c>
    </row>
    <row r="97" spans="1:9" ht="15">
      <c r="A97" s="2" t="s">
        <v>96</v>
      </c>
      <c r="B97" s="2">
        <v>0.1371</v>
      </c>
      <c r="C97" s="25">
        <v>0</v>
      </c>
      <c r="D97" s="10">
        <f>H97*0.91</f>
        <v>0</v>
      </c>
      <c r="E97" s="11">
        <f>I97*0.91</f>
        <v>0</v>
      </c>
      <c r="F97" s="10">
        <f>H97*0.95</f>
        <v>0</v>
      </c>
      <c r="G97" s="11">
        <f>I97*0.95</f>
        <v>0</v>
      </c>
      <c r="H97" s="10">
        <f>(C97*B97)</f>
        <v>0</v>
      </c>
      <c r="I97" s="11">
        <f t="shared" si="20"/>
        <v>0</v>
      </c>
    </row>
    <row r="98" spans="1:9" ht="15.75" thickBot="1">
      <c r="A98" s="2" t="s">
        <v>39</v>
      </c>
      <c r="B98" s="2">
        <v>0.128</v>
      </c>
      <c r="C98" s="25">
        <v>0</v>
      </c>
      <c r="D98" s="10">
        <f t="shared" si="15"/>
        <v>0</v>
      </c>
      <c r="E98" s="11">
        <f t="shared" si="16"/>
        <v>0</v>
      </c>
      <c r="F98" s="10">
        <f t="shared" si="17"/>
        <v>0</v>
      </c>
      <c r="G98" s="11">
        <f t="shared" si="18"/>
        <v>0</v>
      </c>
      <c r="H98" s="10">
        <f t="shared" si="19"/>
        <v>0</v>
      </c>
      <c r="I98" s="11">
        <f t="shared" si="20"/>
        <v>0</v>
      </c>
    </row>
    <row r="99" spans="3:9" ht="15.75" thickTop="1">
      <c r="C99" s="27"/>
      <c r="D99" s="53" t="s">
        <v>50</v>
      </c>
      <c r="E99" s="54"/>
      <c r="F99" s="55" t="s">
        <v>51</v>
      </c>
      <c r="G99" s="56"/>
      <c r="H99" s="57" t="s">
        <v>66</v>
      </c>
      <c r="I99" s="58"/>
    </row>
    <row r="100" spans="3:9" ht="15">
      <c r="C100" s="7"/>
      <c r="D100" s="10" t="s">
        <v>52</v>
      </c>
      <c r="E100" s="11" t="s">
        <v>53</v>
      </c>
      <c r="F100" s="10" t="s">
        <v>52</v>
      </c>
      <c r="G100" s="11" t="s">
        <v>53</v>
      </c>
      <c r="H100" s="10" t="s">
        <v>52</v>
      </c>
      <c r="I100" s="11" t="s">
        <v>53</v>
      </c>
    </row>
    <row r="101" spans="1:9" ht="15.75" thickBot="1">
      <c r="A101" s="6" t="s">
        <v>94</v>
      </c>
      <c r="C101" s="19">
        <f>SUM(C82:C98)</f>
        <v>0</v>
      </c>
      <c r="D101" s="12">
        <f aca="true" t="shared" si="21" ref="D101:I101">SUM(D82:D98)</f>
        <v>0</v>
      </c>
      <c r="E101" s="13">
        <f t="shared" si="21"/>
        <v>0</v>
      </c>
      <c r="F101" s="15">
        <f t="shared" si="21"/>
        <v>0</v>
      </c>
      <c r="G101" s="16">
        <f t="shared" si="21"/>
        <v>0</v>
      </c>
      <c r="H101" s="17">
        <f t="shared" si="21"/>
        <v>0</v>
      </c>
      <c r="I101" s="18">
        <f t="shared" si="21"/>
        <v>0</v>
      </c>
    </row>
    <row r="102" spans="1:3" ht="15">
      <c r="A102" s="2" t="s">
        <v>93</v>
      </c>
      <c r="C102" s="36">
        <f>C101/16</f>
        <v>0</v>
      </c>
    </row>
    <row r="104" ht="15"/>
    <row r="105" ht="15"/>
    <row r="106" ht="15"/>
    <row r="107" ht="15"/>
    <row r="108" ht="15"/>
    <row r="109" ht="15"/>
    <row r="110" ht="15"/>
  </sheetData>
  <mergeCells count="15">
    <mergeCell ref="E1:G1"/>
    <mergeCell ref="C6:C7"/>
    <mergeCell ref="C80:C81"/>
    <mergeCell ref="D80:E80"/>
    <mergeCell ref="F80:G80"/>
    <mergeCell ref="D6:E6"/>
    <mergeCell ref="F6:G6"/>
    <mergeCell ref="H80:I80"/>
    <mergeCell ref="D99:E99"/>
    <mergeCell ref="F99:G99"/>
    <mergeCell ref="H99:I99"/>
    <mergeCell ref="H6:I6"/>
    <mergeCell ref="D74:E74"/>
    <mergeCell ref="F74:G74"/>
    <mergeCell ref="H74:I74"/>
  </mergeCells>
  <hyperlinks>
    <hyperlink ref="E1" r:id="rId1" display="www.oshun.ca"/>
  </hyperlinks>
  <printOptions/>
  <pageMargins left="0.5" right="0.5" top="0.75" bottom="0.75" header="0.5" footer="0.5"/>
  <pageSetup horizontalDpi="600" verticalDpi="600" orientation="portrait" r:id="rId4"/>
  <legacyDrawing r:id="rId3"/>
</worksheet>
</file>

<file path=xl/worksheets/sheet2.xml><?xml version="1.0" encoding="utf-8"?>
<worksheet xmlns="http://schemas.openxmlformats.org/spreadsheetml/2006/main" xmlns:r="http://schemas.openxmlformats.org/officeDocument/2006/relationships">
  <dimension ref="A1:K102"/>
  <sheetViews>
    <sheetView showOutlineSymbols="0" zoomScale="87" zoomScaleNormal="87" workbookViewId="0" topLeftCell="A1">
      <selection activeCell="C6" sqref="C6:C7"/>
    </sheetView>
  </sheetViews>
  <sheetFormatPr defaultColWidth="8.6640625" defaultRowHeight="15"/>
  <cols>
    <col min="1" max="1" width="25.4453125" style="2" customWidth="1"/>
    <col min="2" max="2" width="8.6640625" style="2" customWidth="1"/>
    <col min="3" max="3" width="11.88671875" style="2" customWidth="1"/>
    <col min="4" max="4" width="14.4453125" style="2" customWidth="1"/>
    <col min="5" max="5" width="13.99609375" style="2" customWidth="1"/>
    <col min="6" max="6" width="12.77734375" style="2" customWidth="1"/>
    <col min="7" max="7" width="13.4453125" style="2" customWidth="1"/>
    <col min="8" max="8" width="11.88671875" style="2" customWidth="1"/>
    <col min="9" max="9" width="12.21484375" style="2" customWidth="1"/>
    <col min="10" max="16384" width="8.6640625" style="2" customWidth="1"/>
  </cols>
  <sheetData>
    <row r="1" spans="1:7" ht="15">
      <c r="A1" s="1" t="s">
        <v>65</v>
      </c>
      <c r="E1" s="76" t="s">
        <v>120</v>
      </c>
      <c r="F1" s="77"/>
      <c r="G1" s="77"/>
    </row>
    <row r="2" ht="15">
      <c r="A2" s="2" t="s">
        <v>70</v>
      </c>
    </row>
    <row r="3" ht="15">
      <c r="A3" s="2" t="s">
        <v>1</v>
      </c>
    </row>
    <row r="4" ht="15">
      <c r="A4" s="2" t="s">
        <v>58</v>
      </c>
    </row>
    <row r="5" ht="15.75" thickBot="1"/>
    <row r="6" spans="3:9" ht="15" customHeight="1">
      <c r="C6" s="59" t="s">
        <v>68</v>
      </c>
      <c r="D6" s="61" t="s">
        <v>63</v>
      </c>
      <c r="E6" s="62"/>
      <c r="F6" s="63" t="s">
        <v>64</v>
      </c>
      <c r="G6" s="64"/>
      <c r="H6" s="51" t="s">
        <v>62</v>
      </c>
      <c r="I6" s="52"/>
    </row>
    <row r="7" spans="1:9" ht="15.75" thickBot="1">
      <c r="A7" s="4" t="s">
        <v>3</v>
      </c>
      <c r="B7" s="5" t="s">
        <v>4</v>
      </c>
      <c r="C7" s="60"/>
      <c r="D7" s="5" t="s">
        <v>59</v>
      </c>
      <c r="E7" s="9" t="s">
        <v>60</v>
      </c>
      <c r="F7" s="8" t="s">
        <v>59</v>
      </c>
      <c r="G7" s="9" t="s">
        <v>60</v>
      </c>
      <c r="H7" s="8" t="s">
        <v>59</v>
      </c>
      <c r="I7" s="9" t="s">
        <v>60</v>
      </c>
    </row>
    <row r="8" spans="1:9" ht="15">
      <c r="A8" s="2" t="s">
        <v>7</v>
      </c>
      <c r="B8" s="2">
        <v>0.136</v>
      </c>
      <c r="C8" s="24">
        <v>0</v>
      </c>
      <c r="D8" s="10">
        <f aca="true" t="shared" si="0" ref="D8:D42">H8*0.91</f>
        <v>0</v>
      </c>
      <c r="E8" s="11">
        <f aca="true" t="shared" si="1" ref="E8:E42">I8*0.91</f>
        <v>0</v>
      </c>
      <c r="F8" s="10">
        <f aca="true" t="shared" si="2" ref="F8:F42">H8*0.95</f>
        <v>0</v>
      </c>
      <c r="G8" s="11">
        <f aca="true" t="shared" si="3" ref="G8:G42">I8*0.95</f>
        <v>0</v>
      </c>
      <c r="H8" s="10">
        <f aca="true" t="shared" si="4" ref="H8:H42">(C8*B8)</f>
        <v>0</v>
      </c>
      <c r="I8" s="11">
        <f aca="true" t="shared" si="5" ref="I8:I42">H8/0.35</f>
        <v>0</v>
      </c>
    </row>
    <row r="9" spans="1:9" ht="15">
      <c r="A9" s="2" t="s">
        <v>8</v>
      </c>
      <c r="B9" s="2">
        <v>0.135</v>
      </c>
      <c r="C9" s="25">
        <v>0</v>
      </c>
      <c r="D9" s="10">
        <f t="shared" si="0"/>
        <v>0</v>
      </c>
      <c r="E9" s="11">
        <f t="shared" si="1"/>
        <v>0</v>
      </c>
      <c r="F9" s="10">
        <f t="shared" si="2"/>
        <v>0</v>
      </c>
      <c r="G9" s="11">
        <f t="shared" si="3"/>
        <v>0</v>
      </c>
      <c r="H9" s="10">
        <f t="shared" si="4"/>
        <v>0</v>
      </c>
      <c r="I9" s="11">
        <f t="shared" si="5"/>
        <v>0</v>
      </c>
    </row>
    <row r="10" spans="1:9" ht="15">
      <c r="A10" s="2" t="s">
        <v>9</v>
      </c>
      <c r="B10" s="2">
        <v>0.133</v>
      </c>
      <c r="C10" s="25">
        <v>0</v>
      </c>
      <c r="D10" s="10">
        <f t="shared" si="0"/>
        <v>0</v>
      </c>
      <c r="E10" s="11">
        <f t="shared" si="1"/>
        <v>0</v>
      </c>
      <c r="F10" s="10">
        <f t="shared" si="2"/>
        <v>0</v>
      </c>
      <c r="G10" s="11">
        <f t="shared" si="3"/>
        <v>0</v>
      </c>
      <c r="H10" s="10">
        <f t="shared" si="4"/>
        <v>0</v>
      </c>
      <c r="I10" s="11">
        <f t="shared" si="5"/>
        <v>0</v>
      </c>
    </row>
    <row r="11" spans="1:11" ht="15">
      <c r="A11" s="2" t="s">
        <v>10</v>
      </c>
      <c r="B11" s="2">
        <v>0.133</v>
      </c>
      <c r="C11" s="25">
        <v>0</v>
      </c>
      <c r="D11" s="10">
        <f t="shared" si="0"/>
        <v>0</v>
      </c>
      <c r="E11" s="11">
        <f t="shared" si="1"/>
        <v>0</v>
      </c>
      <c r="F11" s="10">
        <f t="shared" si="2"/>
        <v>0</v>
      </c>
      <c r="G11" s="11">
        <f t="shared" si="3"/>
        <v>0</v>
      </c>
      <c r="H11" s="10">
        <f t="shared" si="4"/>
        <v>0</v>
      </c>
      <c r="I11" s="11">
        <f t="shared" si="5"/>
        <v>0</v>
      </c>
      <c r="K11" s="1"/>
    </row>
    <row r="12" spans="1:9" ht="15">
      <c r="A12" s="2" t="s">
        <v>11</v>
      </c>
      <c r="B12" s="2">
        <v>0.175</v>
      </c>
      <c r="C12" s="25">
        <v>0</v>
      </c>
      <c r="D12" s="10">
        <f t="shared" si="0"/>
        <v>0</v>
      </c>
      <c r="E12" s="11">
        <f t="shared" si="1"/>
        <v>0</v>
      </c>
      <c r="F12" s="10">
        <f t="shared" si="2"/>
        <v>0</v>
      </c>
      <c r="G12" s="11">
        <f t="shared" si="3"/>
        <v>0</v>
      </c>
      <c r="H12" s="10">
        <f t="shared" si="4"/>
        <v>0</v>
      </c>
      <c r="I12" s="11">
        <f t="shared" si="5"/>
        <v>0</v>
      </c>
    </row>
    <row r="13" spans="1:9" ht="15">
      <c r="A13" s="2" t="s">
        <v>12</v>
      </c>
      <c r="B13" s="2">
        <v>0.141</v>
      </c>
      <c r="C13" s="25">
        <v>0</v>
      </c>
      <c r="D13" s="10">
        <f t="shared" si="0"/>
        <v>0</v>
      </c>
      <c r="E13" s="11">
        <f t="shared" si="1"/>
        <v>0</v>
      </c>
      <c r="F13" s="10">
        <f t="shared" si="2"/>
        <v>0</v>
      </c>
      <c r="G13" s="11">
        <f t="shared" si="3"/>
        <v>0</v>
      </c>
      <c r="H13" s="10">
        <f t="shared" si="4"/>
        <v>0</v>
      </c>
      <c r="I13" s="11">
        <f t="shared" si="5"/>
        <v>0</v>
      </c>
    </row>
    <row r="14" spans="1:9" ht="15">
      <c r="A14" s="2" t="s">
        <v>13</v>
      </c>
      <c r="B14" s="2">
        <v>0.14</v>
      </c>
      <c r="C14" s="25">
        <v>0</v>
      </c>
      <c r="D14" s="10">
        <f t="shared" si="0"/>
        <v>0</v>
      </c>
      <c r="E14" s="11">
        <f t="shared" si="1"/>
        <v>0</v>
      </c>
      <c r="F14" s="10">
        <f t="shared" si="2"/>
        <v>0</v>
      </c>
      <c r="G14" s="11">
        <f t="shared" si="3"/>
        <v>0</v>
      </c>
      <c r="H14" s="10">
        <f t="shared" si="4"/>
        <v>0</v>
      </c>
      <c r="I14" s="11">
        <f t="shared" si="5"/>
        <v>0</v>
      </c>
    </row>
    <row r="15" spans="1:9" ht="15">
      <c r="A15" s="2" t="s">
        <v>14</v>
      </c>
      <c r="B15" s="2">
        <v>0.069</v>
      </c>
      <c r="C15" s="25">
        <v>0</v>
      </c>
      <c r="D15" s="10">
        <f t="shared" si="0"/>
        <v>0</v>
      </c>
      <c r="E15" s="11">
        <f t="shared" si="1"/>
        <v>0</v>
      </c>
      <c r="F15" s="10">
        <f t="shared" si="2"/>
        <v>0</v>
      </c>
      <c r="G15" s="11">
        <f t="shared" si="3"/>
        <v>0</v>
      </c>
      <c r="H15" s="10">
        <f t="shared" si="4"/>
        <v>0</v>
      </c>
      <c r="I15" s="11">
        <f t="shared" si="5"/>
        <v>0</v>
      </c>
    </row>
    <row r="16" spans="1:9" ht="15">
      <c r="A16" s="2" t="s">
        <v>15</v>
      </c>
      <c r="B16" s="2">
        <v>0.175</v>
      </c>
      <c r="C16" s="25">
        <v>0</v>
      </c>
      <c r="D16" s="10">
        <f t="shared" si="0"/>
        <v>0</v>
      </c>
      <c r="E16" s="11">
        <f t="shared" si="1"/>
        <v>0</v>
      </c>
      <c r="F16" s="10">
        <f t="shared" si="2"/>
        <v>0</v>
      </c>
      <c r="G16" s="11">
        <f t="shared" si="3"/>
        <v>0</v>
      </c>
      <c r="H16" s="10">
        <f t="shared" si="4"/>
        <v>0</v>
      </c>
      <c r="I16" s="11">
        <f t="shared" si="5"/>
        <v>0</v>
      </c>
    </row>
    <row r="17" spans="1:9" ht="15">
      <c r="A17" s="2" t="s">
        <v>115</v>
      </c>
      <c r="B17" s="2">
        <v>0.1619</v>
      </c>
      <c r="C17" s="25">
        <v>0</v>
      </c>
      <c r="D17" s="10">
        <f t="shared" si="0"/>
        <v>0</v>
      </c>
      <c r="E17" s="11">
        <f t="shared" si="1"/>
        <v>0</v>
      </c>
      <c r="F17" s="10">
        <f t="shared" si="2"/>
        <v>0</v>
      </c>
      <c r="G17" s="11">
        <f t="shared" si="3"/>
        <v>0</v>
      </c>
      <c r="H17" s="10">
        <f t="shared" si="4"/>
        <v>0</v>
      </c>
      <c r="I17" s="11">
        <f t="shared" si="5"/>
        <v>0</v>
      </c>
    </row>
    <row r="18" spans="1:9" ht="15">
      <c r="A18" s="2" t="s">
        <v>116</v>
      </c>
      <c r="B18" s="2">
        <v>0.1672</v>
      </c>
      <c r="C18" s="25">
        <v>0</v>
      </c>
      <c r="D18" s="10">
        <f t="shared" si="0"/>
        <v>0</v>
      </c>
      <c r="E18" s="11">
        <f t="shared" si="1"/>
        <v>0</v>
      </c>
      <c r="F18" s="10">
        <f t="shared" si="2"/>
        <v>0</v>
      </c>
      <c r="G18" s="11">
        <f t="shared" si="3"/>
        <v>0</v>
      </c>
      <c r="H18" s="10">
        <f t="shared" si="4"/>
        <v>0</v>
      </c>
      <c r="I18" s="11">
        <f t="shared" si="5"/>
        <v>0</v>
      </c>
    </row>
    <row r="19" spans="1:9" ht="15">
      <c r="A19" s="2" t="s">
        <v>16</v>
      </c>
      <c r="B19" s="2">
        <v>0.1362</v>
      </c>
      <c r="C19" s="25">
        <v>0</v>
      </c>
      <c r="D19" s="10">
        <f t="shared" si="0"/>
        <v>0</v>
      </c>
      <c r="E19" s="11">
        <f t="shared" si="1"/>
        <v>0</v>
      </c>
      <c r="F19" s="10">
        <f t="shared" si="2"/>
        <v>0</v>
      </c>
      <c r="G19" s="11">
        <f t="shared" si="3"/>
        <v>0</v>
      </c>
      <c r="H19" s="10">
        <f t="shared" si="4"/>
        <v>0</v>
      </c>
      <c r="I19" s="11">
        <f t="shared" si="5"/>
        <v>0</v>
      </c>
    </row>
    <row r="20" spans="1:9" ht="15">
      <c r="A20" s="2" t="s">
        <v>17</v>
      </c>
      <c r="B20" s="2">
        <v>0.124</v>
      </c>
      <c r="C20" s="25">
        <v>0</v>
      </c>
      <c r="D20" s="10">
        <f t="shared" si="0"/>
        <v>0</v>
      </c>
      <c r="E20" s="11">
        <f t="shared" si="1"/>
        <v>0</v>
      </c>
      <c r="F20" s="10">
        <f t="shared" si="2"/>
        <v>0</v>
      </c>
      <c r="G20" s="11">
        <f t="shared" si="3"/>
        <v>0</v>
      </c>
      <c r="H20" s="10">
        <f t="shared" si="4"/>
        <v>0</v>
      </c>
      <c r="I20" s="11">
        <f t="shared" si="5"/>
        <v>0</v>
      </c>
    </row>
    <row r="21" spans="1:9" ht="15">
      <c r="A21" s="2" t="s">
        <v>18</v>
      </c>
      <c r="B21" s="2">
        <v>0.124</v>
      </c>
      <c r="C21" s="25">
        <v>0</v>
      </c>
      <c r="D21" s="10">
        <f t="shared" si="0"/>
        <v>0</v>
      </c>
      <c r="E21" s="11">
        <f t="shared" si="1"/>
        <v>0</v>
      </c>
      <c r="F21" s="10">
        <f t="shared" si="2"/>
        <v>0</v>
      </c>
      <c r="G21" s="11">
        <f t="shared" si="3"/>
        <v>0</v>
      </c>
      <c r="H21" s="10">
        <f t="shared" si="4"/>
        <v>0</v>
      </c>
      <c r="I21" s="11">
        <f t="shared" si="5"/>
        <v>0</v>
      </c>
    </row>
    <row r="22" spans="1:9" ht="15">
      <c r="A22" s="2" t="s">
        <v>19</v>
      </c>
      <c r="B22" s="2">
        <v>0.1286</v>
      </c>
      <c r="C22" s="25">
        <v>0</v>
      </c>
      <c r="D22" s="10">
        <f t="shared" si="0"/>
        <v>0</v>
      </c>
      <c r="E22" s="11">
        <f t="shared" si="1"/>
        <v>0</v>
      </c>
      <c r="F22" s="10">
        <f t="shared" si="2"/>
        <v>0</v>
      </c>
      <c r="G22" s="11">
        <f t="shared" si="3"/>
        <v>0</v>
      </c>
      <c r="H22" s="10">
        <f t="shared" si="4"/>
        <v>0</v>
      </c>
      <c r="I22" s="11">
        <f t="shared" si="5"/>
        <v>0</v>
      </c>
    </row>
    <row r="23" spans="1:9" ht="15">
      <c r="A23" s="2" t="s">
        <v>114</v>
      </c>
      <c r="B23" s="2">
        <v>0.1389</v>
      </c>
      <c r="C23" s="25">
        <v>0</v>
      </c>
      <c r="D23" s="10">
        <f t="shared" si="0"/>
        <v>0</v>
      </c>
      <c r="E23" s="11">
        <f t="shared" si="1"/>
        <v>0</v>
      </c>
      <c r="F23" s="10">
        <f t="shared" si="2"/>
        <v>0</v>
      </c>
      <c r="G23" s="11">
        <f t="shared" si="3"/>
        <v>0</v>
      </c>
      <c r="H23" s="10">
        <f t="shared" si="4"/>
        <v>0</v>
      </c>
      <c r="I23" s="11">
        <f t="shared" si="5"/>
        <v>0</v>
      </c>
    </row>
    <row r="24" spans="1:9" ht="15">
      <c r="A24" s="2" t="s">
        <v>20</v>
      </c>
      <c r="B24" s="2">
        <v>0.137</v>
      </c>
      <c r="C24" s="25">
        <v>0</v>
      </c>
      <c r="D24" s="10">
        <f t="shared" si="0"/>
        <v>0</v>
      </c>
      <c r="E24" s="11">
        <f t="shared" si="1"/>
        <v>0</v>
      </c>
      <c r="F24" s="10">
        <f t="shared" si="2"/>
        <v>0</v>
      </c>
      <c r="G24" s="11">
        <f t="shared" si="3"/>
        <v>0</v>
      </c>
      <c r="H24" s="10">
        <f t="shared" si="4"/>
        <v>0</v>
      </c>
      <c r="I24" s="11">
        <f t="shared" si="5"/>
        <v>0</v>
      </c>
    </row>
    <row r="25" spans="1:9" ht="15">
      <c r="A25" s="2" t="s">
        <v>21</v>
      </c>
      <c r="B25" s="2">
        <v>0.19</v>
      </c>
      <c r="C25" s="25">
        <v>0</v>
      </c>
      <c r="D25" s="10">
        <f t="shared" si="0"/>
        <v>0</v>
      </c>
      <c r="E25" s="11">
        <f t="shared" si="1"/>
        <v>0</v>
      </c>
      <c r="F25" s="10">
        <f t="shared" si="2"/>
        <v>0</v>
      </c>
      <c r="G25" s="11">
        <f t="shared" si="3"/>
        <v>0</v>
      </c>
      <c r="H25" s="10">
        <f t="shared" si="4"/>
        <v>0</v>
      </c>
      <c r="I25" s="11">
        <f t="shared" si="5"/>
        <v>0</v>
      </c>
    </row>
    <row r="26" spans="1:9" ht="15">
      <c r="A26" s="2" t="s">
        <v>22</v>
      </c>
      <c r="B26" s="2">
        <v>0.136</v>
      </c>
      <c r="C26" s="25">
        <v>0</v>
      </c>
      <c r="D26" s="10">
        <f t="shared" si="0"/>
        <v>0</v>
      </c>
      <c r="E26" s="11">
        <f t="shared" si="1"/>
        <v>0</v>
      </c>
      <c r="F26" s="10">
        <f t="shared" si="2"/>
        <v>0</v>
      </c>
      <c r="G26" s="11">
        <f t="shared" si="3"/>
        <v>0</v>
      </c>
      <c r="H26" s="10">
        <f t="shared" si="4"/>
        <v>0</v>
      </c>
      <c r="I26" s="11">
        <f t="shared" si="5"/>
        <v>0</v>
      </c>
    </row>
    <row r="27" spans="1:9" ht="15">
      <c r="A27" s="2" t="s">
        <v>113</v>
      </c>
      <c r="B27" s="2">
        <v>0.1386</v>
      </c>
      <c r="C27" s="25">
        <v>0</v>
      </c>
      <c r="D27" s="10">
        <f t="shared" si="0"/>
        <v>0</v>
      </c>
      <c r="E27" s="11">
        <f t="shared" si="1"/>
        <v>0</v>
      </c>
      <c r="F27" s="10">
        <f t="shared" si="2"/>
        <v>0</v>
      </c>
      <c r="G27" s="11">
        <f t="shared" si="3"/>
        <v>0</v>
      </c>
      <c r="H27" s="10">
        <f t="shared" si="4"/>
        <v>0</v>
      </c>
      <c r="I27" s="11">
        <f t="shared" si="5"/>
        <v>0</v>
      </c>
    </row>
    <row r="28" spans="1:9" ht="15">
      <c r="A28" s="2" t="s">
        <v>23</v>
      </c>
      <c r="B28" s="2">
        <v>0.136</v>
      </c>
      <c r="C28" s="25">
        <v>0</v>
      </c>
      <c r="D28" s="10">
        <f t="shared" si="0"/>
        <v>0</v>
      </c>
      <c r="E28" s="11">
        <f t="shared" si="1"/>
        <v>0</v>
      </c>
      <c r="F28" s="10">
        <f t="shared" si="2"/>
        <v>0</v>
      </c>
      <c r="G28" s="11">
        <f t="shared" si="3"/>
        <v>0</v>
      </c>
      <c r="H28" s="10">
        <f t="shared" si="4"/>
        <v>0</v>
      </c>
      <c r="I28" s="11">
        <f t="shared" si="5"/>
        <v>0</v>
      </c>
    </row>
    <row r="29" spans="1:9" ht="15">
      <c r="A29" s="2" t="s">
        <v>97</v>
      </c>
      <c r="B29" s="2">
        <v>0.1352</v>
      </c>
      <c r="C29" s="25">
        <v>0</v>
      </c>
      <c r="D29" s="10">
        <f>H29*0.91</f>
        <v>0</v>
      </c>
      <c r="E29" s="11">
        <f>I29*0.91</f>
        <v>0</v>
      </c>
      <c r="F29" s="10">
        <f>H29*0.95</f>
        <v>0</v>
      </c>
      <c r="G29" s="11">
        <f>I29*0.95</f>
        <v>0</v>
      </c>
      <c r="H29" s="10">
        <f>(C29*B29)</f>
        <v>0</v>
      </c>
      <c r="I29" s="11">
        <f t="shared" si="5"/>
        <v>0</v>
      </c>
    </row>
    <row r="30" spans="1:9" ht="15">
      <c r="A30" s="2" t="s">
        <v>98</v>
      </c>
      <c r="B30" s="2">
        <v>0.1359</v>
      </c>
      <c r="C30" s="25">
        <v>0</v>
      </c>
      <c r="D30" s="10">
        <f>H30*0.91</f>
        <v>0</v>
      </c>
      <c r="E30" s="11">
        <f>I30*0.91</f>
        <v>0</v>
      </c>
      <c r="F30" s="10">
        <f>H30*0.95</f>
        <v>0</v>
      </c>
      <c r="G30" s="11">
        <f>I30*0.95</f>
        <v>0</v>
      </c>
      <c r="H30" s="10">
        <f>(C30*B30)</f>
        <v>0</v>
      </c>
      <c r="I30" s="11">
        <f t="shared" si="5"/>
        <v>0</v>
      </c>
    </row>
    <row r="31" spans="1:9" ht="15">
      <c r="A31" s="2" t="s">
        <v>24</v>
      </c>
      <c r="B31" s="2">
        <v>0.1357</v>
      </c>
      <c r="C31" s="25">
        <v>0</v>
      </c>
      <c r="D31" s="10">
        <f t="shared" si="0"/>
        <v>0</v>
      </c>
      <c r="E31" s="11">
        <f t="shared" si="1"/>
        <v>0</v>
      </c>
      <c r="F31" s="10">
        <f t="shared" si="2"/>
        <v>0</v>
      </c>
      <c r="G31" s="11">
        <f t="shared" si="3"/>
        <v>0</v>
      </c>
      <c r="H31" s="10">
        <f t="shared" si="4"/>
        <v>0</v>
      </c>
      <c r="I31" s="11">
        <f t="shared" si="5"/>
        <v>0</v>
      </c>
    </row>
    <row r="32" spans="1:9" ht="15">
      <c r="A32" s="2" t="s">
        <v>112</v>
      </c>
      <c r="B32" s="2">
        <v>0.1265</v>
      </c>
      <c r="C32" s="25">
        <v>0</v>
      </c>
      <c r="D32" s="10">
        <f t="shared" si="0"/>
        <v>0</v>
      </c>
      <c r="E32" s="11">
        <f t="shared" si="1"/>
        <v>0</v>
      </c>
      <c r="F32" s="10">
        <f t="shared" si="2"/>
        <v>0</v>
      </c>
      <c r="G32" s="11">
        <f t="shared" si="3"/>
        <v>0</v>
      </c>
      <c r="H32" s="10">
        <f t="shared" si="4"/>
        <v>0</v>
      </c>
      <c r="I32" s="11">
        <f t="shared" si="5"/>
        <v>0</v>
      </c>
    </row>
    <row r="33" spans="1:9" ht="15">
      <c r="A33" s="2" t="s">
        <v>111</v>
      </c>
      <c r="B33" s="2">
        <v>0.1356</v>
      </c>
      <c r="C33" s="25">
        <v>0</v>
      </c>
      <c r="D33" s="10">
        <f t="shared" si="0"/>
        <v>0</v>
      </c>
      <c r="E33" s="11">
        <f t="shared" si="1"/>
        <v>0</v>
      </c>
      <c r="F33" s="10">
        <f t="shared" si="2"/>
        <v>0</v>
      </c>
      <c r="G33" s="11">
        <f t="shared" si="3"/>
        <v>0</v>
      </c>
      <c r="H33" s="10">
        <f t="shared" si="4"/>
        <v>0</v>
      </c>
      <c r="I33" s="11">
        <f t="shared" si="5"/>
        <v>0</v>
      </c>
    </row>
    <row r="34" spans="1:9" ht="15">
      <c r="A34" s="2" t="s">
        <v>110</v>
      </c>
      <c r="B34" s="2">
        <v>0.1345</v>
      </c>
      <c r="C34" s="25">
        <v>0</v>
      </c>
      <c r="D34" s="10">
        <f t="shared" si="0"/>
        <v>0</v>
      </c>
      <c r="E34" s="11">
        <f t="shared" si="1"/>
        <v>0</v>
      </c>
      <c r="F34" s="10">
        <f t="shared" si="2"/>
        <v>0</v>
      </c>
      <c r="G34" s="11">
        <f t="shared" si="3"/>
        <v>0</v>
      </c>
      <c r="H34" s="10">
        <f t="shared" si="4"/>
        <v>0</v>
      </c>
      <c r="I34" s="11">
        <f t="shared" si="5"/>
        <v>0</v>
      </c>
    </row>
    <row r="35" spans="1:9" ht="15">
      <c r="A35" s="2" t="s">
        <v>69</v>
      </c>
      <c r="B35" s="2">
        <v>0.069</v>
      </c>
      <c r="C35" s="25">
        <v>0</v>
      </c>
      <c r="D35" s="10">
        <f t="shared" si="0"/>
        <v>0</v>
      </c>
      <c r="E35" s="11">
        <f t="shared" si="1"/>
        <v>0</v>
      </c>
      <c r="F35" s="10">
        <f t="shared" si="2"/>
        <v>0</v>
      </c>
      <c r="G35" s="11">
        <f t="shared" si="3"/>
        <v>0</v>
      </c>
      <c r="H35" s="10">
        <f t="shared" si="4"/>
        <v>0</v>
      </c>
      <c r="I35" s="11">
        <f t="shared" si="5"/>
        <v>0</v>
      </c>
    </row>
    <row r="36" spans="1:9" ht="15">
      <c r="A36" s="2" t="s">
        <v>109</v>
      </c>
      <c r="B36" s="2">
        <v>0.135</v>
      </c>
      <c r="C36" s="25">
        <v>0</v>
      </c>
      <c r="D36" s="10">
        <f t="shared" si="0"/>
        <v>0</v>
      </c>
      <c r="E36" s="11">
        <f t="shared" si="1"/>
        <v>0</v>
      </c>
      <c r="F36" s="10">
        <f t="shared" si="2"/>
        <v>0</v>
      </c>
      <c r="G36" s="11">
        <f t="shared" si="3"/>
        <v>0</v>
      </c>
      <c r="H36" s="10">
        <f t="shared" si="4"/>
        <v>0</v>
      </c>
      <c r="I36" s="11">
        <f t="shared" si="5"/>
        <v>0</v>
      </c>
    </row>
    <row r="37" spans="1:9" ht="15">
      <c r="A37" s="2" t="s">
        <v>25</v>
      </c>
      <c r="B37" s="2">
        <v>0.0741</v>
      </c>
      <c r="C37" s="25">
        <v>0</v>
      </c>
      <c r="D37" s="10">
        <f t="shared" si="0"/>
        <v>0</v>
      </c>
      <c r="E37" s="11">
        <f t="shared" si="1"/>
        <v>0</v>
      </c>
      <c r="F37" s="10">
        <f t="shared" si="2"/>
        <v>0</v>
      </c>
      <c r="G37" s="11">
        <f t="shared" si="3"/>
        <v>0</v>
      </c>
      <c r="H37" s="10">
        <f t="shared" si="4"/>
        <v>0</v>
      </c>
      <c r="I37" s="11">
        <f t="shared" si="5"/>
        <v>0</v>
      </c>
    </row>
    <row r="38" spans="1:9" ht="15">
      <c r="A38" s="2" t="s">
        <v>26</v>
      </c>
      <c r="B38" s="2">
        <v>0.138</v>
      </c>
      <c r="C38" s="25">
        <v>0</v>
      </c>
      <c r="D38" s="10">
        <f t="shared" si="0"/>
        <v>0</v>
      </c>
      <c r="E38" s="11">
        <f t="shared" si="1"/>
        <v>0</v>
      </c>
      <c r="F38" s="10">
        <f t="shared" si="2"/>
        <v>0</v>
      </c>
      <c r="G38" s="11">
        <f t="shared" si="3"/>
        <v>0</v>
      </c>
      <c r="H38" s="10">
        <f t="shared" si="4"/>
        <v>0</v>
      </c>
      <c r="I38" s="11">
        <f t="shared" si="5"/>
        <v>0</v>
      </c>
    </row>
    <row r="39" spans="1:9" ht="15">
      <c r="A39" s="2" t="s">
        <v>108</v>
      </c>
      <c r="B39" s="2">
        <v>0.1357</v>
      </c>
      <c r="C39" s="25">
        <v>0</v>
      </c>
      <c r="D39" s="10">
        <f t="shared" si="0"/>
        <v>0</v>
      </c>
      <c r="E39" s="11">
        <f t="shared" si="1"/>
        <v>0</v>
      </c>
      <c r="F39" s="10">
        <f t="shared" si="2"/>
        <v>0</v>
      </c>
      <c r="G39" s="11">
        <f t="shared" si="3"/>
        <v>0</v>
      </c>
      <c r="H39" s="10">
        <f t="shared" si="4"/>
        <v>0</v>
      </c>
      <c r="I39" s="11">
        <f t="shared" si="5"/>
        <v>0</v>
      </c>
    </row>
    <row r="40" spans="1:9" ht="15">
      <c r="A40" s="2" t="s">
        <v>27</v>
      </c>
      <c r="B40" s="2">
        <v>0.139</v>
      </c>
      <c r="C40" s="25">
        <v>0</v>
      </c>
      <c r="D40" s="10">
        <f t="shared" si="0"/>
        <v>0</v>
      </c>
      <c r="E40" s="11">
        <f t="shared" si="1"/>
        <v>0</v>
      </c>
      <c r="F40" s="10">
        <f t="shared" si="2"/>
        <v>0</v>
      </c>
      <c r="G40" s="11">
        <f t="shared" si="3"/>
        <v>0</v>
      </c>
      <c r="H40" s="10">
        <f t="shared" si="4"/>
        <v>0</v>
      </c>
      <c r="I40" s="11">
        <f t="shared" si="5"/>
        <v>0</v>
      </c>
    </row>
    <row r="41" spans="1:9" ht="15">
      <c r="A41" s="2" t="s">
        <v>96</v>
      </c>
      <c r="B41" s="2">
        <v>0.1371</v>
      </c>
      <c r="C41" s="25">
        <v>0</v>
      </c>
      <c r="D41" s="10">
        <f>H41*0.91</f>
        <v>0</v>
      </c>
      <c r="E41" s="11">
        <f>I41*0.91</f>
        <v>0</v>
      </c>
      <c r="F41" s="10">
        <f>H41*0.95</f>
        <v>0</v>
      </c>
      <c r="G41" s="11">
        <f>I41*0.95</f>
        <v>0</v>
      </c>
      <c r="H41" s="10">
        <f>(C41*B41)</f>
        <v>0</v>
      </c>
      <c r="I41" s="11">
        <f t="shared" si="5"/>
        <v>0</v>
      </c>
    </row>
    <row r="42" spans="1:9" ht="15">
      <c r="A42" s="2" t="s">
        <v>28</v>
      </c>
      <c r="B42" s="2">
        <v>0.14</v>
      </c>
      <c r="C42" s="25">
        <v>0</v>
      </c>
      <c r="D42" s="10">
        <f t="shared" si="0"/>
        <v>0</v>
      </c>
      <c r="E42" s="11">
        <f t="shared" si="1"/>
        <v>0</v>
      </c>
      <c r="F42" s="10">
        <f t="shared" si="2"/>
        <v>0</v>
      </c>
      <c r="G42" s="11">
        <f t="shared" si="3"/>
        <v>0</v>
      </c>
      <c r="H42" s="10">
        <f t="shared" si="4"/>
        <v>0</v>
      </c>
      <c r="I42" s="11">
        <f t="shared" si="5"/>
        <v>0</v>
      </c>
    </row>
    <row r="43" spans="1:9" ht="15">
      <c r="A43" s="2" t="s">
        <v>107</v>
      </c>
      <c r="B43" s="2">
        <v>0.1241</v>
      </c>
      <c r="C43" s="25">
        <v>0</v>
      </c>
      <c r="D43" s="10">
        <f aca="true" t="shared" si="6" ref="D43:D73">H43*0.91</f>
        <v>0</v>
      </c>
      <c r="E43" s="11">
        <f aca="true" t="shared" si="7" ref="E43:E73">I43*0.91</f>
        <v>0</v>
      </c>
      <c r="F43" s="10">
        <f aca="true" t="shared" si="8" ref="F43:F73">H43*0.95</f>
        <v>0</v>
      </c>
      <c r="G43" s="11">
        <f aca="true" t="shared" si="9" ref="G43:G73">I43*0.95</f>
        <v>0</v>
      </c>
      <c r="H43" s="10">
        <f aca="true" t="shared" si="10" ref="H43:H73">(C43*B43)</f>
        <v>0</v>
      </c>
      <c r="I43" s="11">
        <f aca="true" t="shared" si="11" ref="I43:I73">H43/0.35</f>
        <v>0</v>
      </c>
    </row>
    <row r="44" spans="1:9" ht="15">
      <c r="A44" s="2" t="s">
        <v>117</v>
      </c>
      <c r="B44" s="2">
        <v>0.1359</v>
      </c>
      <c r="C44" s="25">
        <v>0</v>
      </c>
      <c r="D44" s="10">
        <f t="shared" si="6"/>
        <v>0</v>
      </c>
      <c r="E44" s="11">
        <f t="shared" si="7"/>
        <v>0</v>
      </c>
      <c r="F44" s="10">
        <f t="shared" si="8"/>
        <v>0</v>
      </c>
      <c r="G44" s="11">
        <f t="shared" si="9"/>
        <v>0</v>
      </c>
      <c r="H44" s="10">
        <f t="shared" si="10"/>
        <v>0</v>
      </c>
      <c r="I44" s="11">
        <f t="shared" si="11"/>
        <v>0</v>
      </c>
    </row>
    <row r="45" spans="1:9" ht="15">
      <c r="A45" s="2" t="s">
        <v>106</v>
      </c>
      <c r="B45" s="2">
        <v>0.1387</v>
      </c>
      <c r="C45" s="25">
        <v>0</v>
      </c>
      <c r="D45" s="10">
        <f t="shared" si="6"/>
        <v>0</v>
      </c>
      <c r="E45" s="11">
        <f t="shared" si="7"/>
        <v>0</v>
      </c>
      <c r="F45" s="10">
        <f t="shared" si="8"/>
        <v>0</v>
      </c>
      <c r="G45" s="11">
        <f t="shared" si="9"/>
        <v>0</v>
      </c>
      <c r="H45" s="10">
        <f t="shared" si="10"/>
        <v>0</v>
      </c>
      <c r="I45" s="11">
        <f t="shared" si="11"/>
        <v>0</v>
      </c>
    </row>
    <row r="46" spans="1:9" ht="15">
      <c r="A46" s="2" t="s">
        <v>105</v>
      </c>
      <c r="B46" s="2">
        <v>0.1355</v>
      </c>
      <c r="C46" s="25">
        <v>0</v>
      </c>
      <c r="D46" s="10">
        <f t="shared" si="6"/>
        <v>0</v>
      </c>
      <c r="E46" s="11">
        <f t="shared" si="7"/>
        <v>0</v>
      </c>
      <c r="F46" s="10">
        <f t="shared" si="8"/>
        <v>0</v>
      </c>
      <c r="G46" s="11">
        <f t="shared" si="9"/>
        <v>0</v>
      </c>
      <c r="H46" s="10">
        <f t="shared" si="10"/>
        <v>0</v>
      </c>
      <c r="I46" s="11">
        <f t="shared" si="11"/>
        <v>0</v>
      </c>
    </row>
    <row r="47" spans="1:9" ht="15">
      <c r="A47" s="2" t="s">
        <v>29</v>
      </c>
      <c r="B47" s="2">
        <v>0.134</v>
      </c>
      <c r="C47" s="25">
        <v>0</v>
      </c>
      <c r="D47" s="10">
        <f t="shared" si="6"/>
        <v>0</v>
      </c>
      <c r="E47" s="11">
        <f t="shared" si="7"/>
        <v>0</v>
      </c>
      <c r="F47" s="10">
        <f t="shared" si="8"/>
        <v>0</v>
      </c>
      <c r="G47" s="11">
        <f t="shared" si="9"/>
        <v>0</v>
      </c>
      <c r="H47" s="10">
        <f t="shared" si="10"/>
        <v>0</v>
      </c>
      <c r="I47" s="11">
        <f t="shared" si="11"/>
        <v>0</v>
      </c>
    </row>
    <row r="48" spans="1:9" ht="15">
      <c r="A48" s="2" t="s">
        <v>30</v>
      </c>
      <c r="B48" s="2">
        <v>0.156</v>
      </c>
      <c r="C48" s="25">
        <v>0</v>
      </c>
      <c r="D48" s="10">
        <f t="shared" si="6"/>
        <v>0</v>
      </c>
      <c r="E48" s="11">
        <f t="shared" si="7"/>
        <v>0</v>
      </c>
      <c r="F48" s="10">
        <f t="shared" si="8"/>
        <v>0</v>
      </c>
      <c r="G48" s="11">
        <f t="shared" si="9"/>
        <v>0</v>
      </c>
      <c r="H48" s="10">
        <f t="shared" si="10"/>
        <v>0</v>
      </c>
      <c r="I48" s="11">
        <f t="shared" si="11"/>
        <v>0</v>
      </c>
    </row>
    <row r="49" spans="1:9" ht="15">
      <c r="A49" s="2" t="s">
        <v>31</v>
      </c>
      <c r="B49" s="2">
        <v>0.156</v>
      </c>
      <c r="C49" s="25">
        <v>0</v>
      </c>
      <c r="D49" s="10">
        <f t="shared" si="6"/>
        <v>0</v>
      </c>
      <c r="E49" s="11">
        <f t="shared" si="7"/>
        <v>0</v>
      </c>
      <c r="F49" s="10">
        <f t="shared" si="8"/>
        <v>0</v>
      </c>
      <c r="G49" s="11">
        <f t="shared" si="9"/>
        <v>0</v>
      </c>
      <c r="H49" s="10">
        <f t="shared" si="10"/>
        <v>0</v>
      </c>
      <c r="I49" s="11">
        <f t="shared" si="11"/>
        <v>0</v>
      </c>
    </row>
    <row r="50" spans="1:9" ht="15">
      <c r="A50" s="2" t="s">
        <v>32</v>
      </c>
      <c r="B50" s="2">
        <v>0.141</v>
      </c>
      <c r="C50" s="25">
        <v>0</v>
      </c>
      <c r="D50" s="10">
        <f t="shared" si="6"/>
        <v>0</v>
      </c>
      <c r="E50" s="11">
        <f t="shared" si="7"/>
        <v>0</v>
      </c>
      <c r="F50" s="10">
        <f t="shared" si="8"/>
        <v>0</v>
      </c>
      <c r="G50" s="11">
        <f t="shared" si="9"/>
        <v>0</v>
      </c>
      <c r="H50" s="10">
        <f t="shared" si="10"/>
        <v>0</v>
      </c>
      <c r="I50" s="11">
        <f t="shared" si="11"/>
        <v>0</v>
      </c>
    </row>
    <row r="51" spans="1:9" ht="15">
      <c r="A51" s="2" t="s">
        <v>33</v>
      </c>
      <c r="B51" s="2">
        <v>0.136</v>
      </c>
      <c r="C51" s="25">
        <v>0</v>
      </c>
      <c r="D51" s="10">
        <f t="shared" si="6"/>
        <v>0</v>
      </c>
      <c r="E51" s="11">
        <f t="shared" si="7"/>
        <v>0</v>
      </c>
      <c r="F51" s="10">
        <f t="shared" si="8"/>
        <v>0</v>
      </c>
      <c r="G51" s="11">
        <f t="shared" si="9"/>
        <v>0</v>
      </c>
      <c r="H51" s="10">
        <f t="shared" si="10"/>
        <v>0</v>
      </c>
      <c r="I51" s="11">
        <f t="shared" si="11"/>
        <v>0</v>
      </c>
    </row>
    <row r="52" spans="1:9" ht="15">
      <c r="A52" s="2" t="s">
        <v>104</v>
      </c>
      <c r="B52" s="2">
        <v>0.1383</v>
      </c>
      <c r="C52" s="25">
        <v>0</v>
      </c>
      <c r="D52" s="10">
        <f t="shared" si="6"/>
        <v>0</v>
      </c>
      <c r="E52" s="11">
        <f t="shared" si="7"/>
        <v>0</v>
      </c>
      <c r="F52" s="10">
        <f t="shared" si="8"/>
        <v>0</v>
      </c>
      <c r="G52" s="11">
        <f t="shared" si="9"/>
        <v>0</v>
      </c>
      <c r="H52" s="10">
        <f t="shared" si="10"/>
        <v>0</v>
      </c>
      <c r="I52" s="11">
        <f t="shared" si="11"/>
        <v>0</v>
      </c>
    </row>
    <row r="53" spans="1:9" ht="15">
      <c r="A53" s="2" t="s">
        <v>118</v>
      </c>
      <c r="B53" s="2">
        <v>0.1331</v>
      </c>
      <c r="C53" s="25">
        <v>0</v>
      </c>
      <c r="D53" s="10">
        <f t="shared" si="6"/>
        <v>0</v>
      </c>
      <c r="E53" s="11">
        <f t="shared" si="7"/>
        <v>0</v>
      </c>
      <c r="F53" s="10">
        <f t="shared" si="8"/>
        <v>0</v>
      </c>
      <c r="G53" s="11">
        <f t="shared" si="9"/>
        <v>0</v>
      </c>
      <c r="H53" s="10">
        <f t="shared" si="10"/>
        <v>0</v>
      </c>
      <c r="I53" s="11">
        <f t="shared" si="11"/>
        <v>0</v>
      </c>
    </row>
    <row r="54" spans="1:9" ht="15">
      <c r="A54" s="2" t="s">
        <v>35</v>
      </c>
      <c r="B54" s="2">
        <v>0.124</v>
      </c>
      <c r="C54" s="25">
        <v>0</v>
      </c>
      <c r="D54" s="10">
        <f t="shared" si="6"/>
        <v>0</v>
      </c>
      <c r="E54" s="11">
        <f t="shared" si="7"/>
        <v>0</v>
      </c>
      <c r="F54" s="10">
        <f t="shared" si="8"/>
        <v>0</v>
      </c>
      <c r="G54" s="11">
        <f t="shared" si="9"/>
        <v>0</v>
      </c>
      <c r="H54" s="10">
        <f t="shared" si="10"/>
        <v>0</v>
      </c>
      <c r="I54" s="11">
        <f t="shared" si="11"/>
        <v>0</v>
      </c>
    </row>
    <row r="55" spans="1:9" ht="15">
      <c r="A55" s="2" t="s">
        <v>36</v>
      </c>
      <c r="B55" s="2">
        <v>0.128</v>
      </c>
      <c r="C55" s="25">
        <v>0</v>
      </c>
      <c r="D55" s="10">
        <f t="shared" si="6"/>
        <v>0</v>
      </c>
      <c r="E55" s="11">
        <f t="shared" si="7"/>
        <v>0</v>
      </c>
      <c r="F55" s="10">
        <f t="shared" si="8"/>
        <v>0</v>
      </c>
      <c r="G55" s="11">
        <f t="shared" si="9"/>
        <v>0</v>
      </c>
      <c r="H55" s="10">
        <f t="shared" si="10"/>
        <v>0</v>
      </c>
      <c r="I55" s="11">
        <f t="shared" si="11"/>
        <v>0</v>
      </c>
    </row>
    <row r="56" spans="1:9" ht="15">
      <c r="A56" s="2" t="s">
        <v>99</v>
      </c>
      <c r="B56" s="2">
        <v>0.1378</v>
      </c>
      <c r="C56" s="25">
        <v>0</v>
      </c>
      <c r="D56" s="10">
        <f>H56*0.91</f>
        <v>0</v>
      </c>
      <c r="E56" s="11">
        <f>I56*0.91</f>
        <v>0</v>
      </c>
      <c r="F56" s="10">
        <f>H56*0.95</f>
        <v>0</v>
      </c>
      <c r="G56" s="11">
        <f>I56*0.95</f>
        <v>0</v>
      </c>
      <c r="H56" s="10">
        <f>(C56*B56)</f>
        <v>0</v>
      </c>
      <c r="I56" s="11">
        <f t="shared" si="11"/>
        <v>0</v>
      </c>
    </row>
    <row r="57" spans="1:9" ht="15">
      <c r="A57" s="2" t="s">
        <v>37</v>
      </c>
      <c r="B57" s="2">
        <v>0.136</v>
      </c>
      <c r="C57" s="25">
        <v>0</v>
      </c>
      <c r="D57" s="10">
        <f t="shared" si="6"/>
        <v>0</v>
      </c>
      <c r="E57" s="11">
        <f t="shared" si="7"/>
        <v>0</v>
      </c>
      <c r="F57" s="10">
        <f t="shared" si="8"/>
        <v>0</v>
      </c>
      <c r="G57" s="11">
        <f t="shared" si="9"/>
        <v>0</v>
      </c>
      <c r="H57" s="10">
        <f t="shared" si="10"/>
        <v>0</v>
      </c>
      <c r="I57" s="11">
        <f t="shared" si="11"/>
        <v>0</v>
      </c>
    </row>
    <row r="58" spans="1:9" ht="15">
      <c r="A58" s="2" t="s">
        <v>38</v>
      </c>
      <c r="B58" s="2">
        <v>0.133</v>
      </c>
      <c r="C58" s="25">
        <v>0</v>
      </c>
      <c r="D58" s="10">
        <f t="shared" si="6"/>
        <v>0</v>
      </c>
      <c r="E58" s="11">
        <f t="shared" si="7"/>
        <v>0</v>
      </c>
      <c r="F58" s="10">
        <f t="shared" si="8"/>
        <v>0</v>
      </c>
      <c r="G58" s="11">
        <f t="shared" si="9"/>
        <v>0</v>
      </c>
      <c r="H58" s="10">
        <f t="shared" si="10"/>
        <v>0</v>
      </c>
      <c r="I58" s="11">
        <f t="shared" si="11"/>
        <v>0</v>
      </c>
    </row>
    <row r="59" spans="1:9" ht="15">
      <c r="A59" s="2" t="s">
        <v>39</v>
      </c>
      <c r="B59" s="2">
        <v>0.128</v>
      </c>
      <c r="C59" s="25">
        <v>0</v>
      </c>
      <c r="D59" s="10">
        <f t="shared" si="6"/>
        <v>0</v>
      </c>
      <c r="E59" s="11">
        <f t="shared" si="7"/>
        <v>0</v>
      </c>
      <c r="F59" s="10">
        <f t="shared" si="8"/>
        <v>0</v>
      </c>
      <c r="G59" s="11">
        <f t="shared" si="9"/>
        <v>0</v>
      </c>
      <c r="H59" s="10">
        <f t="shared" si="10"/>
        <v>0</v>
      </c>
      <c r="I59" s="11">
        <f t="shared" si="11"/>
        <v>0</v>
      </c>
    </row>
    <row r="60" spans="1:9" ht="15">
      <c r="A60" s="2" t="s">
        <v>100</v>
      </c>
      <c r="B60" s="2">
        <v>0.183</v>
      </c>
      <c r="C60" s="25">
        <v>0</v>
      </c>
      <c r="D60" s="10">
        <f>H60*0.91</f>
        <v>0</v>
      </c>
      <c r="E60" s="11">
        <f>I60*0.91</f>
        <v>0</v>
      </c>
      <c r="F60" s="10">
        <f>H60*0.95</f>
        <v>0</v>
      </c>
      <c r="G60" s="11">
        <f>I60*0.95</f>
        <v>0</v>
      </c>
      <c r="H60" s="10">
        <f>(C60*B60)</f>
        <v>0</v>
      </c>
      <c r="I60" s="11">
        <f t="shared" si="11"/>
        <v>0</v>
      </c>
    </row>
    <row r="61" spans="1:9" ht="15">
      <c r="A61" s="2" t="s">
        <v>40</v>
      </c>
      <c r="B61" s="2">
        <v>0.136</v>
      </c>
      <c r="C61" s="25">
        <v>0</v>
      </c>
      <c r="D61" s="10">
        <f t="shared" si="6"/>
        <v>0</v>
      </c>
      <c r="E61" s="11">
        <f t="shared" si="7"/>
        <v>0</v>
      </c>
      <c r="F61" s="10">
        <f t="shared" si="8"/>
        <v>0</v>
      </c>
      <c r="G61" s="11">
        <f t="shared" si="9"/>
        <v>0</v>
      </c>
      <c r="H61" s="10">
        <f t="shared" si="10"/>
        <v>0</v>
      </c>
      <c r="I61" s="11">
        <f t="shared" si="11"/>
        <v>0</v>
      </c>
    </row>
    <row r="62" spans="1:9" ht="15">
      <c r="A62" s="2" t="s">
        <v>41</v>
      </c>
      <c r="B62" s="2">
        <v>0.135</v>
      </c>
      <c r="C62" s="25">
        <v>0</v>
      </c>
      <c r="D62" s="10">
        <f t="shared" si="6"/>
        <v>0</v>
      </c>
      <c r="E62" s="11">
        <f t="shared" si="7"/>
        <v>0</v>
      </c>
      <c r="F62" s="10">
        <f t="shared" si="8"/>
        <v>0</v>
      </c>
      <c r="G62" s="11">
        <f t="shared" si="9"/>
        <v>0</v>
      </c>
      <c r="H62" s="10">
        <f t="shared" si="10"/>
        <v>0</v>
      </c>
      <c r="I62" s="11">
        <f t="shared" si="11"/>
        <v>0</v>
      </c>
    </row>
    <row r="63" spans="1:9" ht="15">
      <c r="A63" s="2" t="s">
        <v>42</v>
      </c>
      <c r="B63" s="2">
        <v>0.134</v>
      </c>
      <c r="C63" s="25">
        <v>0</v>
      </c>
      <c r="D63" s="10">
        <f t="shared" si="6"/>
        <v>0</v>
      </c>
      <c r="E63" s="11">
        <f t="shared" si="7"/>
        <v>0</v>
      </c>
      <c r="F63" s="10">
        <f t="shared" si="8"/>
        <v>0</v>
      </c>
      <c r="G63" s="11">
        <f t="shared" si="9"/>
        <v>0</v>
      </c>
      <c r="H63" s="10">
        <f t="shared" si="10"/>
        <v>0</v>
      </c>
      <c r="I63" s="11">
        <f t="shared" si="11"/>
        <v>0</v>
      </c>
    </row>
    <row r="64" spans="1:9" ht="15">
      <c r="A64" s="2" t="s">
        <v>43</v>
      </c>
      <c r="B64" s="2">
        <v>0.134</v>
      </c>
      <c r="C64" s="25">
        <v>0</v>
      </c>
      <c r="D64" s="10">
        <f t="shared" si="6"/>
        <v>0</v>
      </c>
      <c r="E64" s="11">
        <f t="shared" si="7"/>
        <v>0</v>
      </c>
      <c r="F64" s="10">
        <f t="shared" si="8"/>
        <v>0</v>
      </c>
      <c r="G64" s="11">
        <f t="shared" si="9"/>
        <v>0</v>
      </c>
      <c r="H64" s="10">
        <f t="shared" si="10"/>
        <v>0</v>
      </c>
      <c r="I64" s="11">
        <f t="shared" si="11"/>
        <v>0</v>
      </c>
    </row>
    <row r="65" spans="1:9" ht="15">
      <c r="A65" s="2" t="s">
        <v>44</v>
      </c>
      <c r="B65" s="2">
        <v>0.1379</v>
      </c>
      <c r="C65" s="25">
        <v>0</v>
      </c>
      <c r="D65" s="10">
        <f t="shared" si="6"/>
        <v>0</v>
      </c>
      <c r="E65" s="11">
        <f t="shared" si="7"/>
        <v>0</v>
      </c>
      <c r="F65" s="10">
        <f t="shared" si="8"/>
        <v>0</v>
      </c>
      <c r="G65" s="11">
        <f t="shared" si="9"/>
        <v>0</v>
      </c>
      <c r="H65" s="10">
        <f t="shared" si="10"/>
        <v>0</v>
      </c>
      <c r="I65" s="11">
        <f t="shared" si="11"/>
        <v>0</v>
      </c>
    </row>
    <row r="66" spans="1:9" ht="15">
      <c r="A66" s="2" t="s">
        <v>101</v>
      </c>
      <c r="B66" s="2">
        <v>0.139</v>
      </c>
      <c r="C66" s="25">
        <v>0</v>
      </c>
      <c r="D66" s="10">
        <f>H66*0.91</f>
        <v>0</v>
      </c>
      <c r="E66" s="11">
        <f>I66*0.91</f>
        <v>0</v>
      </c>
      <c r="F66" s="10">
        <f>H66*0.95</f>
        <v>0</v>
      </c>
      <c r="G66" s="11">
        <f>I66*0.95</f>
        <v>0</v>
      </c>
      <c r="H66" s="10">
        <f>(C66*B66)</f>
        <v>0</v>
      </c>
      <c r="I66" s="11">
        <f t="shared" si="11"/>
        <v>0</v>
      </c>
    </row>
    <row r="67" spans="1:9" ht="15">
      <c r="A67" s="2" t="s">
        <v>45</v>
      </c>
      <c r="B67" s="2">
        <v>0.1405</v>
      </c>
      <c r="C67" s="25">
        <v>0</v>
      </c>
      <c r="D67" s="10">
        <f t="shared" si="6"/>
        <v>0</v>
      </c>
      <c r="E67" s="11">
        <f t="shared" si="7"/>
        <v>0</v>
      </c>
      <c r="F67" s="10">
        <f t="shared" si="8"/>
        <v>0</v>
      </c>
      <c r="G67" s="11">
        <f t="shared" si="9"/>
        <v>0</v>
      </c>
      <c r="H67" s="10">
        <f t="shared" si="10"/>
        <v>0</v>
      </c>
      <c r="I67" s="11">
        <f t="shared" si="11"/>
        <v>0</v>
      </c>
    </row>
    <row r="68" spans="1:9" ht="15">
      <c r="A68" s="2" t="s">
        <v>46</v>
      </c>
      <c r="B68" s="2">
        <v>0.1383</v>
      </c>
      <c r="C68" s="25">
        <v>0</v>
      </c>
      <c r="D68" s="10">
        <f t="shared" si="6"/>
        <v>0</v>
      </c>
      <c r="E68" s="11">
        <f t="shared" si="7"/>
        <v>0</v>
      </c>
      <c r="F68" s="10">
        <f t="shared" si="8"/>
        <v>0</v>
      </c>
      <c r="G68" s="11">
        <f t="shared" si="9"/>
        <v>0</v>
      </c>
      <c r="H68" s="10">
        <f t="shared" si="10"/>
        <v>0</v>
      </c>
      <c r="I68" s="11">
        <f t="shared" si="11"/>
        <v>0</v>
      </c>
    </row>
    <row r="69" spans="1:9" ht="15">
      <c r="A69" s="2" t="s">
        <v>47</v>
      </c>
      <c r="B69" s="2">
        <v>0.1383</v>
      </c>
      <c r="C69" s="25">
        <v>0</v>
      </c>
      <c r="D69" s="10">
        <f t="shared" si="6"/>
        <v>0</v>
      </c>
      <c r="E69" s="11">
        <f t="shared" si="7"/>
        <v>0</v>
      </c>
      <c r="F69" s="10">
        <f t="shared" si="8"/>
        <v>0</v>
      </c>
      <c r="G69" s="11">
        <f t="shared" si="9"/>
        <v>0</v>
      </c>
      <c r="H69" s="10">
        <f t="shared" si="10"/>
        <v>0</v>
      </c>
      <c r="I69" s="11">
        <f t="shared" si="11"/>
        <v>0</v>
      </c>
    </row>
    <row r="70" spans="1:9" ht="15">
      <c r="A70" s="2" t="s">
        <v>102</v>
      </c>
      <c r="B70" s="2">
        <v>0.1357</v>
      </c>
      <c r="C70" s="25">
        <v>0</v>
      </c>
      <c r="D70" s="10">
        <f>H70*0.91</f>
        <v>0</v>
      </c>
      <c r="E70" s="11">
        <f>I70*0.91</f>
        <v>0</v>
      </c>
      <c r="F70" s="10">
        <f>H70*0.95</f>
        <v>0</v>
      </c>
      <c r="G70" s="11">
        <f>I70*0.95</f>
        <v>0</v>
      </c>
      <c r="H70" s="10">
        <f>(C70*B70)</f>
        <v>0</v>
      </c>
      <c r="I70" s="11">
        <f t="shared" si="11"/>
        <v>0</v>
      </c>
    </row>
    <row r="71" spans="1:9" ht="15">
      <c r="A71" s="2" t="s">
        <v>103</v>
      </c>
      <c r="B71" s="2">
        <v>0.1377</v>
      </c>
      <c r="C71" s="25">
        <v>0</v>
      </c>
      <c r="D71" s="10">
        <f t="shared" si="6"/>
        <v>0</v>
      </c>
      <c r="E71" s="11">
        <f t="shared" si="7"/>
        <v>0</v>
      </c>
      <c r="F71" s="10">
        <f t="shared" si="8"/>
        <v>0</v>
      </c>
      <c r="G71" s="11">
        <f t="shared" si="9"/>
        <v>0</v>
      </c>
      <c r="H71" s="10">
        <f t="shared" si="10"/>
        <v>0</v>
      </c>
      <c r="I71" s="11">
        <f t="shared" si="11"/>
        <v>0</v>
      </c>
    </row>
    <row r="72" spans="1:9" ht="15">
      <c r="A72" s="2" t="s">
        <v>119</v>
      </c>
      <c r="B72" s="2">
        <v>0.1353</v>
      </c>
      <c r="C72" s="25">
        <v>0</v>
      </c>
      <c r="D72" s="10">
        <f t="shared" si="6"/>
        <v>0</v>
      </c>
      <c r="E72" s="11">
        <f t="shared" si="7"/>
        <v>0</v>
      </c>
      <c r="F72" s="10">
        <f t="shared" si="8"/>
        <v>0</v>
      </c>
      <c r="G72" s="11">
        <f t="shared" si="9"/>
        <v>0</v>
      </c>
      <c r="H72" s="10">
        <f t="shared" si="10"/>
        <v>0</v>
      </c>
      <c r="I72" s="11">
        <f t="shared" si="11"/>
        <v>0</v>
      </c>
    </row>
    <row r="73" spans="1:9" ht="15.75" thickBot="1">
      <c r="A73" s="2" t="s">
        <v>49</v>
      </c>
      <c r="B73" s="2">
        <v>0.131</v>
      </c>
      <c r="C73" s="25">
        <v>0</v>
      </c>
      <c r="D73" s="10">
        <f t="shared" si="6"/>
        <v>0</v>
      </c>
      <c r="E73" s="11">
        <f t="shared" si="7"/>
        <v>0</v>
      </c>
      <c r="F73" s="10">
        <f t="shared" si="8"/>
        <v>0</v>
      </c>
      <c r="G73" s="11">
        <f t="shared" si="9"/>
        <v>0</v>
      </c>
      <c r="H73" s="10">
        <f t="shared" si="10"/>
        <v>0</v>
      </c>
      <c r="I73" s="11">
        <f t="shared" si="11"/>
        <v>0</v>
      </c>
    </row>
    <row r="74" spans="3:9" ht="15.75" thickTop="1">
      <c r="C74" s="26"/>
      <c r="D74" s="53" t="s">
        <v>50</v>
      </c>
      <c r="E74" s="54"/>
      <c r="F74" s="55" t="s">
        <v>51</v>
      </c>
      <c r="G74" s="56"/>
      <c r="H74" s="57" t="s">
        <v>66</v>
      </c>
      <c r="I74" s="58"/>
    </row>
    <row r="75" spans="3:9" ht="15">
      <c r="C75" s="14"/>
      <c r="D75" s="10" t="s">
        <v>52</v>
      </c>
      <c r="E75" s="11" t="s">
        <v>53</v>
      </c>
      <c r="F75" s="10" t="s">
        <v>52</v>
      </c>
      <c r="G75" s="11" t="s">
        <v>53</v>
      </c>
      <c r="H75" s="10" t="s">
        <v>52</v>
      </c>
      <c r="I75" s="11" t="s">
        <v>53</v>
      </c>
    </row>
    <row r="76" spans="1:9" ht="15.75" thickBot="1">
      <c r="A76" s="6" t="s">
        <v>61</v>
      </c>
      <c r="C76" s="19">
        <f>SUM(C8:C73)</f>
        <v>0</v>
      </c>
      <c r="D76" s="12">
        <f aca="true" t="shared" si="12" ref="D76:I76">SUM(D8:D73)</f>
        <v>0</v>
      </c>
      <c r="E76" s="13">
        <f t="shared" si="12"/>
        <v>0</v>
      </c>
      <c r="F76" s="15">
        <f t="shared" si="12"/>
        <v>0</v>
      </c>
      <c r="G76" s="16">
        <f t="shared" si="12"/>
        <v>0</v>
      </c>
      <c r="H76" s="17">
        <f t="shared" si="12"/>
        <v>0</v>
      </c>
      <c r="I76" s="18">
        <f t="shared" si="12"/>
        <v>0</v>
      </c>
    </row>
    <row r="77" spans="1:8" ht="15">
      <c r="A77" s="2" t="s">
        <v>95</v>
      </c>
      <c r="C77" s="36">
        <f>C76/1000</f>
        <v>0</v>
      </c>
      <c r="D77" s="20"/>
      <c r="E77" s="21"/>
      <c r="F77" s="20"/>
      <c r="G77" s="21"/>
      <c r="H77" s="20"/>
    </row>
    <row r="78" spans="3:8" ht="15">
      <c r="C78" s="7"/>
      <c r="D78" s="21"/>
      <c r="E78" s="21"/>
      <c r="F78" s="21"/>
      <c r="G78" s="21"/>
      <c r="H78" s="21"/>
    </row>
    <row r="79" spans="1:8" ht="15.75" thickBot="1">
      <c r="A79" s="22" t="s">
        <v>54</v>
      </c>
      <c r="C79" s="14"/>
      <c r="D79" s="21"/>
      <c r="E79" s="21"/>
      <c r="F79" s="21"/>
      <c r="G79" s="21"/>
      <c r="H79" s="21"/>
    </row>
    <row r="80" spans="3:9" ht="15" customHeight="1">
      <c r="C80" s="59" t="s">
        <v>68</v>
      </c>
      <c r="D80" s="61" t="s">
        <v>63</v>
      </c>
      <c r="E80" s="62"/>
      <c r="F80" s="63" t="s">
        <v>64</v>
      </c>
      <c r="G80" s="64"/>
      <c r="H80" s="51" t="s">
        <v>62</v>
      </c>
      <c r="I80" s="52"/>
    </row>
    <row r="81" spans="1:9" ht="15.75" thickBot="1">
      <c r="A81" s="22" t="s">
        <v>55</v>
      </c>
      <c r="C81" s="60"/>
      <c r="D81" s="5" t="s">
        <v>59</v>
      </c>
      <c r="E81" s="9" t="s">
        <v>60</v>
      </c>
      <c r="F81" s="8" t="s">
        <v>59</v>
      </c>
      <c r="G81" s="9" t="s">
        <v>60</v>
      </c>
      <c r="H81" s="8" t="s">
        <v>59</v>
      </c>
      <c r="I81" s="9" t="s">
        <v>60</v>
      </c>
    </row>
    <row r="82" spans="1:9" ht="15">
      <c r="A82" s="2" t="s">
        <v>17</v>
      </c>
      <c r="B82" s="2">
        <v>0.124</v>
      </c>
      <c r="C82" s="28">
        <v>0</v>
      </c>
      <c r="D82" s="10">
        <f aca="true" t="shared" si="13" ref="D82:E84">H82*0.91</f>
        <v>0</v>
      </c>
      <c r="E82" s="11">
        <f t="shared" si="13"/>
        <v>0</v>
      </c>
      <c r="F82" s="10">
        <f aca="true" t="shared" si="14" ref="F82:G84">H82*0.95</f>
        <v>0</v>
      </c>
      <c r="G82" s="11">
        <f t="shared" si="14"/>
        <v>0</v>
      </c>
      <c r="H82" s="10">
        <f>(C82*B82)</f>
        <v>0</v>
      </c>
      <c r="I82" s="11">
        <f>H82/0.35</f>
        <v>0</v>
      </c>
    </row>
    <row r="83" spans="1:9" ht="15">
      <c r="A83" s="2" t="s">
        <v>29</v>
      </c>
      <c r="B83" s="2">
        <v>0.134</v>
      </c>
      <c r="C83" s="29">
        <v>0</v>
      </c>
      <c r="D83" s="10">
        <f t="shared" si="13"/>
        <v>0</v>
      </c>
      <c r="E83" s="11">
        <f t="shared" si="13"/>
        <v>0</v>
      </c>
      <c r="F83" s="10">
        <f t="shared" si="14"/>
        <v>0</v>
      </c>
      <c r="G83" s="11">
        <f t="shared" si="14"/>
        <v>0</v>
      </c>
      <c r="H83" s="10">
        <f>(C83*B83)</f>
        <v>0</v>
      </c>
      <c r="I83" s="11">
        <f>H83/0.35</f>
        <v>0</v>
      </c>
    </row>
    <row r="84" spans="1:9" ht="15">
      <c r="A84" s="2" t="s">
        <v>32</v>
      </c>
      <c r="B84" s="2">
        <v>0.141</v>
      </c>
      <c r="C84" s="29">
        <v>0</v>
      </c>
      <c r="D84" s="10">
        <f t="shared" si="13"/>
        <v>0</v>
      </c>
      <c r="E84" s="11">
        <f t="shared" si="13"/>
        <v>0</v>
      </c>
      <c r="F84" s="10">
        <f t="shared" si="14"/>
        <v>0</v>
      </c>
      <c r="G84" s="11">
        <f t="shared" si="14"/>
        <v>0</v>
      </c>
      <c r="H84" s="10">
        <f>(C84*B84)</f>
        <v>0</v>
      </c>
      <c r="I84" s="11">
        <f>H84/0.35</f>
        <v>0</v>
      </c>
    </row>
    <row r="85" spans="1:9" ht="15">
      <c r="A85" s="22" t="s">
        <v>56</v>
      </c>
      <c r="C85" s="29"/>
      <c r="D85" s="10"/>
      <c r="E85" s="11"/>
      <c r="F85" s="10"/>
      <c r="G85" s="11"/>
      <c r="H85" s="10"/>
      <c r="I85" s="11"/>
    </row>
    <row r="86" spans="1:9" ht="15">
      <c r="A86" s="2" t="s">
        <v>21</v>
      </c>
      <c r="B86" s="2">
        <v>0.19</v>
      </c>
      <c r="C86" s="29">
        <v>0</v>
      </c>
      <c r="D86" s="10">
        <f>H86*0.91</f>
        <v>0</v>
      </c>
      <c r="E86" s="11">
        <f>I86*0.91</f>
        <v>0</v>
      </c>
      <c r="F86" s="10">
        <f>H86*0.95</f>
        <v>0</v>
      </c>
      <c r="G86" s="11">
        <f>I86*0.95</f>
        <v>0</v>
      </c>
      <c r="H86" s="10">
        <f>(C86*B86)</f>
        <v>0</v>
      </c>
      <c r="I86" s="11">
        <f>H86/0.35</f>
        <v>0</v>
      </c>
    </row>
    <row r="87" spans="1:9" ht="15">
      <c r="A87" s="2" t="s">
        <v>31</v>
      </c>
      <c r="B87" s="2">
        <v>0.156</v>
      </c>
      <c r="C87" s="29">
        <v>0</v>
      </c>
      <c r="D87" s="10">
        <f>H87*0.91</f>
        <v>0</v>
      </c>
      <c r="E87" s="11">
        <f>I87*0.91</f>
        <v>0</v>
      </c>
      <c r="F87" s="10">
        <f>H87*0.95</f>
        <v>0</v>
      </c>
      <c r="G87" s="11">
        <f>I87*0.95</f>
        <v>0</v>
      </c>
      <c r="H87" s="10">
        <f>(C87*B87)</f>
        <v>0</v>
      </c>
      <c r="I87" s="11">
        <f>H87/0.35</f>
        <v>0</v>
      </c>
    </row>
    <row r="88" spans="1:9" ht="15">
      <c r="A88" s="22" t="s">
        <v>57</v>
      </c>
      <c r="C88" s="29"/>
      <c r="D88" s="10"/>
      <c r="E88" s="11"/>
      <c r="F88" s="10"/>
      <c r="G88" s="11"/>
      <c r="H88" s="10"/>
      <c r="I88" s="11"/>
    </row>
    <row r="89" spans="1:9" ht="15">
      <c r="A89" s="2" t="s">
        <v>7</v>
      </c>
      <c r="B89" s="2">
        <v>0.136</v>
      </c>
      <c r="C89" s="29">
        <v>0</v>
      </c>
      <c r="D89" s="10">
        <f aca="true" t="shared" si="15" ref="D89:D98">H89*0.91</f>
        <v>0</v>
      </c>
      <c r="E89" s="11">
        <f aca="true" t="shared" si="16" ref="E89:E98">I89*0.91</f>
        <v>0</v>
      </c>
      <c r="F89" s="10">
        <f aca="true" t="shared" si="17" ref="F89:F98">H89*0.95</f>
        <v>0</v>
      </c>
      <c r="G89" s="11">
        <f aca="true" t="shared" si="18" ref="G89:G98">I89*0.95</f>
        <v>0</v>
      </c>
      <c r="H89" s="10">
        <f aca="true" t="shared" si="19" ref="H89:H98">(C89*B89)</f>
        <v>0</v>
      </c>
      <c r="I89" s="11">
        <f aca="true" t="shared" si="20" ref="I89:I98">H89/0.35</f>
        <v>0</v>
      </c>
    </row>
    <row r="90" spans="1:9" ht="15">
      <c r="A90" s="2" t="s">
        <v>8</v>
      </c>
      <c r="B90" s="2">
        <v>0.135</v>
      </c>
      <c r="C90" s="29">
        <v>0</v>
      </c>
      <c r="D90" s="10">
        <f t="shared" si="15"/>
        <v>0</v>
      </c>
      <c r="E90" s="11">
        <f t="shared" si="16"/>
        <v>0</v>
      </c>
      <c r="F90" s="10">
        <f t="shared" si="17"/>
        <v>0</v>
      </c>
      <c r="G90" s="11">
        <f t="shared" si="18"/>
        <v>0</v>
      </c>
      <c r="H90" s="10">
        <f t="shared" si="19"/>
        <v>0</v>
      </c>
      <c r="I90" s="11">
        <f t="shared" si="20"/>
        <v>0</v>
      </c>
    </row>
    <row r="91" spans="1:9" ht="15">
      <c r="A91" s="2" t="s">
        <v>10</v>
      </c>
      <c r="B91" s="2">
        <v>0.133</v>
      </c>
      <c r="C91" s="29">
        <v>0</v>
      </c>
      <c r="D91" s="10">
        <f t="shared" si="15"/>
        <v>0</v>
      </c>
      <c r="E91" s="11">
        <f t="shared" si="16"/>
        <v>0</v>
      </c>
      <c r="F91" s="10">
        <f t="shared" si="17"/>
        <v>0</v>
      </c>
      <c r="G91" s="11">
        <f t="shared" si="18"/>
        <v>0</v>
      </c>
      <c r="H91" s="10">
        <f t="shared" si="19"/>
        <v>0</v>
      </c>
      <c r="I91" s="11">
        <f t="shared" si="20"/>
        <v>0</v>
      </c>
    </row>
    <row r="92" spans="1:9" ht="15">
      <c r="A92" s="2" t="s">
        <v>19</v>
      </c>
      <c r="B92" s="2">
        <v>0.1286</v>
      </c>
      <c r="C92" s="29">
        <v>0</v>
      </c>
      <c r="D92" s="10">
        <f t="shared" si="15"/>
        <v>0</v>
      </c>
      <c r="E92" s="11">
        <f t="shared" si="16"/>
        <v>0</v>
      </c>
      <c r="F92" s="10">
        <f t="shared" si="17"/>
        <v>0</v>
      </c>
      <c r="G92" s="11">
        <f t="shared" si="18"/>
        <v>0</v>
      </c>
      <c r="H92" s="10">
        <f t="shared" si="19"/>
        <v>0</v>
      </c>
      <c r="I92" s="11">
        <f t="shared" si="20"/>
        <v>0</v>
      </c>
    </row>
    <row r="93" spans="1:9" ht="15">
      <c r="A93" s="2" t="s">
        <v>20</v>
      </c>
      <c r="B93" s="2">
        <v>0.137</v>
      </c>
      <c r="C93" s="29">
        <v>0</v>
      </c>
      <c r="D93" s="10">
        <f t="shared" si="15"/>
        <v>0</v>
      </c>
      <c r="E93" s="11">
        <f t="shared" si="16"/>
        <v>0</v>
      </c>
      <c r="F93" s="10">
        <f t="shared" si="17"/>
        <v>0</v>
      </c>
      <c r="G93" s="11">
        <f t="shared" si="18"/>
        <v>0</v>
      </c>
      <c r="H93" s="10">
        <f t="shared" si="19"/>
        <v>0</v>
      </c>
      <c r="I93" s="11">
        <f t="shared" si="20"/>
        <v>0</v>
      </c>
    </row>
    <row r="94" spans="1:9" ht="15">
      <c r="A94" s="2" t="s">
        <v>110</v>
      </c>
      <c r="B94" s="2">
        <v>0.1345</v>
      </c>
      <c r="C94" s="29">
        <v>0</v>
      </c>
      <c r="D94" s="10">
        <f t="shared" si="15"/>
        <v>0</v>
      </c>
      <c r="E94" s="11">
        <f t="shared" si="16"/>
        <v>0</v>
      </c>
      <c r="F94" s="10">
        <f t="shared" si="17"/>
        <v>0</v>
      </c>
      <c r="G94" s="11">
        <f t="shared" si="18"/>
        <v>0</v>
      </c>
      <c r="H94" s="10">
        <f t="shared" si="19"/>
        <v>0</v>
      </c>
      <c r="I94" s="11">
        <f t="shared" si="20"/>
        <v>0</v>
      </c>
    </row>
    <row r="95" spans="1:9" ht="15">
      <c r="A95" s="2" t="s">
        <v>69</v>
      </c>
      <c r="B95" s="2">
        <v>0.069</v>
      </c>
      <c r="C95" s="29">
        <v>0</v>
      </c>
      <c r="D95" s="10">
        <f t="shared" si="15"/>
        <v>0</v>
      </c>
      <c r="E95" s="11">
        <f t="shared" si="16"/>
        <v>0</v>
      </c>
      <c r="F95" s="10">
        <f t="shared" si="17"/>
        <v>0</v>
      </c>
      <c r="G95" s="11">
        <f t="shared" si="18"/>
        <v>0</v>
      </c>
      <c r="H95" s="10">
        <f t="shared" si="19"/>
        <v>0</v>
      </c>
      <c r="I95" s="11">
        <f t="shared" si="20"/>
        <v>0</v>
      </c>
    </row>
    <row r="96" spans="1:9" ht="15">
      <c r="A96" s="2" t="s">
        <v>109</v>
      </c>
      <c r="B96" s="2">
        <v>0.135</v>
      </c>
      <c r="C96" s="29">
        <v>0</v>
      </c>
      <c r="D96" s="10">
        <f t="shared" si="15"/>
        <v>0</v>
      </c>
      <c r="E96" s="11">
        <f t="shared" si="16"/>
        <v>0</v>
      </c>
      <c r="F96" s="10">
        <f t="shared" si="17"/>
        <v>0</v>
      </c>
      <c r="G96" s="11">
        <f t="shared" si="18"/>
        <v>0</v>
      </c>
      <c r="H96" s="10">
        <f t="shared" si="19"/>
        <v>0</v>
      </c>
      <c r="I96" s="11">
        <f t="shared" si="20"/>
        <v>0</v>
      </c>
    </row>
    <row r="97" spans="1:9" ht="15">
      <c r="A97" s="2" t="s">
        <v>96</v>
      </c>
      <c r="B97" s="2">
        <v>0.1371</v>
      </c>
      <c r="C97" s="29">
        <v>0</v>
      </c>
      <c r="D97" s="10">
        <f>H97*0.91</f>
        <v>0</v>
      </c>
      <c r="E97" s="11">
        <f>I97*0.91</f>
        <v>0</v>
      </c>
      <c r="F97" s="10">
        <f>H97*0.95</f>
        <v>0</v>
      </c>
      <c r="G97" s="11">
        <f>I97*0.95</f>
        <v>0</v>
      </c>
      <c r="H97" s="10">
        <f>(C97*B97)</f>
        <v>0</v>
      </c>
      <c r="I97" s="11">
        <f t="shared" si="20"/>
        <v>0</v>
      </c>
    </row>
    <row r="98" spans="1:9" ht="15.75" thickBot="1">
      <c r="A98" s="2" t="s">
        <v>39</v>
      </c>
      <c r="B98" s="2">
        <v>0.128</v>
      </c>
      <c r="C98" s="29">
        <v>0</v>
      </c>
      <c r="D98" s="10">
        <f t="shared" si="15"/>
        <v>0</v>
      </c>
      <c r="E98" s="11">
        <f t="shared" si="16"/>
        <v>0</v>
      </c>
      <c r="F98" s="10">
        <f t="shared" si="17"/>
        <v>0</v>
      </c>
      <c r="G98" s="11">
        <f t="shared" si="18"/>
        <v>0</v>
      </c>
      <c r="H98" s="10">
        <f t="shared" si="19"/>
        <v>0</v>
      </c>
      <c r="I98" s="11">
        <f t="shared" si="20"/>
        <v>0</v>
      </c>
    </row>
    <row r="99" spans="3:9" ht="15.75" thickTop="1">
      <c r="C99" s="30"/>
      <c r="D99" s="53" t="s">
        <v>50</v>
      </c>
      <c r="E99" s="54"/>
      <c r="F99" s="55" t="s">
        <v>51</v>
      </c>
      <c r="G99" s="56"/>
      <c r="H99" s="57" t="s">
        <v>66</v>
      </c>
      <c r="I99" s="58"/>
    </row>
    <row r="100" spans="3:9" ht="15">
      <c r="C100" s="7"/>
      <c r="D100" s="10" t="s">
        <v>52</v>
      </c>
      <c r="E100" s="11" t="s">
        <v>53</v>
      </c>
      <c r="F100" s="10" t="s">
        <v>52</v>
      </c>
      <c r="G100" s="11" t="s">
        <v>53</v>
      </c>
      <c r="H100" s="10" t="s">
        <v>52</v>
      </c>
      <c r="I100" s="11" t="s">
        <v>53</v>
      </c>
    </row>
    <row r="101" spans="1:9" ht="15.75" thickBot="1">
      <c r="A101" s="6" t="s">
        <v>61</v>
      </c>
      <c r="C101" s="19">
        <f>SUM(C82:C98)</f>
        <v>0</v>
      </c>
      <c r="D101" s="12">
        <f aca="true" t="shared" si="21" ref="D101:I101">SUM(D82:D98)</f>
        <v>0</v>
      </c>
      <c r="E101" s="13">
        <f t="shared" si="21"/>
        <v>0</v>
      </c>
      <c r="F101" s="15">
        <f t="shared" si="21"/>
        <v>0</v>
      </c>
      <c r="G101" s="16">
        <f t="shared" si="21"/>
        <v>0</v>
      </c>
      <c r="H101" s="17">
        <f t="shared" si="21"/>
        <v>0</v>
      </c>
      <c r="I101" s="18">
        <f t="shared" si="21"/>
        <v>0</v>
      </c>
    </row>
    <row r="102" spans="1:3" ht="15">
      <c r="A102" s="2" t="s">
        <v>95</v>
      </c>
      <c r="C102" s="36">
        <f>C101/1000</f>
        <v>0</v>
      </c>
    </row>
  </sheetData>
  <mergeCells count="15">
    <mergeCell ref="E1:G1"/>
    <mergeCell ref="C80:C81"/>
    <mergeCell ref="D99:E99"/>
    <mergeCell ref="F99:G99"/>
    <mergeCell ref="H99:I99"/>
    <mergeCell ref="D74:E74"/>
    <mergeCell ref="F74:G74"/>
    <mergeCell ref="H74:I74"/>
    <mergeCell ref="D80:E80"/>
    <mergeCell ref="F80:G80"/>
    <mergeCell ref="H80:I80"/>
    <mergeCell ref="D6:E6"/>
    <mergeCell ref="F6:G6"/>
    <mergeCell ref="H6:I6"/>
    <mergeCell ref="C6:C7"/>
  </mergeCells>
  <hyperlinks>
    <hyperlink ref="E1" r:id="rId1" display="www.oshun.ca"/>
  </hyperlinks>
  <printOptions/>
  <pageMargins left="0.5" right="0.5" top="0.75" bottom="0.75" header="0.5" footer="0.5"/>
  <pageSetup orientation="portrait"/>
  <legacyDrawing r:id="rId3"/>
</worksheet>
</file>

<file path=xl/worksheets/sheet3.xml><?xml version="1.0" encoding="utf-8"?>
<worksheet xmlns="http://schemas.openxmlformats.org/spreadsheetml/2006/main" xmlns:r="http://schemas.openxmlformats.org/officeDocument/2006/relationships">
  <dimension ref="A1:F73"/>
  <sheetViews>
    <sheetView showOutlineSymbols="0" zoomScale="87" zoomScaleNormal="87" workbookViewId="0" topLeftCell="A1">
      <selection activeCell="A10" sqref="A10"/>
    </sheetView>
  </sheetViews>
  <sheetFormatPr defaultColWidth="8.6640625" defaultRowHeight="15"/>
  <cols>
    <col min="1" max="1" width="29.6640625" style="2" customWidth="1"/>
    <col min="2" max="2" width="14.5546875" style="2" customWidth="1"/>
    <col min="3" max="3" width="16.88671875" style="2" customWidth="1"/>
    <col min="4" max="4" width="12.99609375" style="2" customWidth="1"/>
    <col min="5" max="5" width="13.10546875" style="2" customWidth="1"/>
    <col min="6" max="6" width="15.6640625" style="2" customWidth="1"/>
    <col min="7" max="7" width="14.6640625" style="2" customWidth="1"/>
    <col min="8" max="8" width="2.6640625" style="2" customWidth="1"/>
    <col min="9" max="16384" width="8.6640625" style="2" customWidth="1"/>
  </cols>
  <sheetData>
    <row r="1" spans="1:5" ht="15">
      <c r="A1" s="1" t="s">
        <v>65</v>
      </c>
      <c r="C1" s="76" t="s">
        <v>120</v>
      </c>
      <c r="D1" s="77"/>
      <c r="E1" s="77"/>
    </row>
    <row r="2" ht="15">
      <c r="A2" s="2" t="s">
        <v>87</v>
      </c>
    </row>
    <row r="3" ht="15">
      <c r="A3" s="2" t="s">
        <v>88</v>
      </c>
    </row>
    <row r="4" spans="1:5" ht="15">
      <c r="A4" s="65" t="s">
        <v>89</v>
      </c>
      <c r="B4" s="65"/>
      <c r="C4" s="65"/>
      <c r="D4" s="65"/>
      <c r="E4" s="65"/>
    </row>
    <row r="5" spans="1:5" ht="15">
      <c r="A5" s="65"/>
      <c r="B5" s="65"/>
      <c r="C5" s="65"/>
      <c r="D5" s="65"/>
      <c r="E5" s="65"/>
    </row>
    <row r="6" ht="15.75" thickBot="1"/>
    <row r="7" spans="1:5" ht="15">
      <c r="A7" s="66" t="s">
        <v>90</v>
      </c>
      <c r="B7" s="68" t="s">
        <v>71</v>
      </c>
      <c r="C7" s="70" t="s">
        <v>72</v>
      </c>
      <c r="D7" s="72" t="s">
        <v>73</v>
      </c>
      <c r="E7" s="74" t="s">
        <v>74</v>
      </c>
    </row>
    <row r="8" spans="1:5" ht="15">
      <c r="A8" s="67"/>
      <c r="B8" s="69"/>
      <c r="C8" s="71"/>
      <c r="D8" s="73"/>
      <c r="E8" s="75"/>
    </row>
    <row r="9" spans="1:5" ht="15">
      <c r="A9" s="39"/>
      <c r="B9" s="47"/>
      <c r="C9" s="47"/>
      <c r="D9" s="48"/>
      <c r="E9" s="49"/>
    </row>
    <row r="10" spans="1:5" ht="15">
      <c r="A10" s="37"/>
      <c r="B10" s="38"/>
      <c r="C10" s="40">
        <v>1</v>
      </c>
      <c r="D10" s="42">
        <f>C10/C31</f>
        <v>1</v>
      </c>
      <c r="E10" s="43">
        <f aca="true" t="shared" si="0" ref="E10:E30">(B10/1000)*C10</f>
        <v>0</v>
      </c>
    </row>
    <row r="11" spans="1:5" ht="15">
      <c r="A11" s="37"/>
      <c r="B11" s="38"/>
      <c r="C11" s="40"/>
      <c r="D11" s="42">
        <f>C11/C31</f>
        <v>0</v>
      </c>
      <c r="E11" s="43">
        <f t="shared" si="0"/>
        <v>0</v>
      </c>
    </row>
    <row r="12" spans="1:5" ht="15">
      <c r="A12" s="37"/>
      <c r="B12" s="38"/>
      <c r="C12" s="40"/>
      <c r="D12" s="42">
        <f>C12/C31</f>
        <v>0</v>
      </c>
      <c r="E12" s="43">
        <f t="shared" si="0"/>
        <v>0</v>
      </c>
    </row>
    <row r="13" spans="1:5" ht="15">
      <c r="A13" s="37"/>
      <c r="B13" s="38"/>
      <c r="C13" s="40"/>
      <c r="D13" s="42">
        <f>C13/C31</f>
        <v>0</v>
      </c>
      <c r="E13" s="43">
        <f t="shared" si="0"/>
        <v>0</v>
      </c>
    </row>
    <row r="14" spans="1:5" ht="15">
      <c r="A14" s="37"/>
      <c r="B14" s="38"/>
      <c r="C14" s="40"/>
      <c r="D14" s="42">
        <f>C14/C31</f>
        <v>0</v>
      </c>
      <c r="E14" s="43">
        <f t="shared" si="0"/>
        <v>0</v>
      </c>
    </row>
    <row r="15" spans="1:5" ht="15">
      <c r="A15" s="37"/>
      <c r="B15" s="38"/>
      <c r="C15" s="40"/>
      <c r="D15" s="42">
        <f>C15/C31</f>
        <v>0</v>
      </c>
      <c r="E15" s="43">
        <f t="shared" si="0"/>
        <v>0</v>
      </c>
    </row>
    <row r="16" spans="1:5" ht="15">
      <c r="A16" s="37"/>
      <c r="B16" s="38"/>
      <c r="C16" s="40"/>
      <c r="D16" s="42">
        <f>C16/C31</f>
        <v>0</v>
      </c>
      <c r="E16" s="43">
        <f t="shared" si="0"/>
        <v>0</v>
      </c>
    </row>
    <row r="17" spans="1:5" ht="15">
      <c r="A17" s="37"/>
      <c r="B17" s="38"/>
      <c r="C17" s="40"/>
      <c r="D17" s="42">
        <f>C17/C31</f>
        <v>0</v>
      </c>
      <c r="E17" s="43">
        <f t="shared" si="0"/>
        <v>0</v>
      </c>
    </row>
    <row r="18" spans="1:5" ht="15">
      <c r="A18" s="37"/>
      <c r="B18" s="38"/>
      <c r="C18" s="40"/>
      <c r="D18" s="42">
        <f>C18/C31</f>
        <v>0</v>
      </c>
      <c r="E18" s="43">
        <f t="shared" si="0"/>
        <v>0</v>
      </c>
    </row>
    <row r="19" spans="1:5" ht="15">
      <c r="A19" s="37"/>
      <c r="B19" s="38"/>
      <c r="C19" s="40"/>
      <c r="D19" s="42">
        <f>C19/C31</f>
        <v>0</v>
      </c>
      <c r="E19" s="43">
        <f>(B19/1000)*C19</f>
        <v>0</v>
      </c>
    </row>
    <row r="20" spans="1:5" ht="15">
      <c r="A20" s="37"/>
      <c r="B20" s="38"/>
      <c r="C20" s="40"/>
      <c r="D20" s="42">
        <f>C20/C31</f>
        <v>0</v>
      </c>
      <c r="E20" s="43">
        <f>(B20/1000)*C20</f>
        <v>0</v>
      </c>
    </row>
    <row r="21" spans="1:5" ht="15">
      <c r="A21" s="37"/>
      <c r="B21" s="38"/>
      <c r="C21" s="40"/>
      <c r="D21" s="42">
        <f>C21/C31</f>
        <v>0</v>
      </c>
      <c r="E21" s="43">
        <f>(B21/1000)*C21</f>
        <v>0</v>
      </c>
    </row>
    <row r="22" spans="1:5" ht="15">
      <c r="A22" s="37"/>
      <c r="B22" s="38"/>
      <c r="C22" s="40"/>
      <c r="D22" s="42">
        <f>C22/C31</f>
        <v>0</v>
      </c>
      <c r="E22" s="43">
        <f t="shared" si="0"/>
        <v>0</v>
      </c>
    </row>
    <row r="23" spans="1:5" ht="15">
      <c r="A23" s="37"/>
      <c r="B23" s="38"/>
      <c r="C23" s="40"/>
      <c r="D23" s="42">
        <f>C23/C31</f>
        <v>0</v>
      </c>
      <c r="E23" s="43">
        <f t="shared" si="0"/>
        <v>0</v>
      </c>
    </row>
    <row r="24" spans="1:5" ht="15">
      <c r="A24" s="37"/>
      <c r="B24" s="38"/>
      <c r="C24" s="40"/>
      <c r="D24" s="42">
        <f>C24/C31</f>
        <v>0</v>
      </c>
      <c r="E24" s="43">
        <f t="shared" si="0"/>
        <v>0</v>
      </c>
    </row>
    <row r="25" spans="1:5" ht="15">
      <c r="A25" s="37"/>
      <c r="B25" s="38"/>
      <c r="C25" s="40"/>
      <c r="D25" s="42">
        <f>C25/C31</f>
        <v>0</v>
      </c>
      <c r="E25" s="43">
        <f t="shared" si="0"/>
        <v>0</v>
      </c>
    </row>
    <row r="26" spans="1:5" ht="15">
      <c r="A26" s="37"/>
      <c r="B26" s="38"/>
      <c r="C26" s="40"/>
      <c r="D26" s="42">
        <f>C26/C31</f>
        <v>0</v>
      </c>
      <c r="E26" s="43">
        <f t="shared" si="0"/>
        <v>0</v>
      </c>
    </row>
    <row r="27" spans="1:5" ht="15">
      <c r="A27" s="37"/>
      <c r="B27" s="38"/>
      <c r="C27" s="40"/>
      <c r="D27" s="42">
        <f>C27/C31</f>
        <v>0</v>
      </c>
      <c r="E27" s="43">
        <f t="shared" si="0"/>
        <v>0</v>
      </c>
    </row>
    <row r="28" spans="1:5" ht="15">
      <c r="A28" s="37"/>
      <c r="B28" s="38"/>
      <c r="C28" s="40"/>
      <c r="D28" s="42">
        <f>C28/C31</f>
        <v>0</v>
      </c>
      <c r="E28" s="43">
        <f t="shared" si="0"/>
        <v>0</v>
      </c>
    </row>
    <row r="29" spans="1:5" ht="15">
      <c r="A29" s="37"/>
      <c r="B29" s="38"/>
      <c r="C29" s="40"/>
      <c r="D29" s="42">
        <f>C29/C31</f>
        <v>0</v>
      </c>
      <c r="E29" s="43">
        <f t="shared" si="0"/>
        <v>0</v>
      </c>
    </row>
    <row r="30" spans="1:5" ht="15.75" thickBot="1">
      <c r="A30" s="37"/>
      <c r="B30" s="38"/>
      <c r="C30" s="41"/>
      <c r="D30" s="44">
        <f>C30/C31</f>
        <v>0</v>
      </c>
      <c r="E30" s="45">
        <f t="shared" si="0"/>
        <v>0</v>
      </c>
    </row>
    <row r="31" spans="3:5" ht="15.75" thickTop="1">
      <c r="C31" s="31">
        <f>SUM(C10:C30)</f>
        <v>1</v>
      </c>
      <c r="D31" s="46">
        <f>SUM(D10:D30)</f>
        <v>1</v>
      </c>
      <c r="E31" s="35">
        <f>SUM(E10:E30)</f>
        <v>0</v>
      </c>
    </row>
    <row r="32" ht="15"/>
    <row r="33" spans="1:6" ht="15">
      <c r="A33" s="2" t="s">
        <v>75</v>
      </c>
      <c r="E33" s="32">
        <f>E31</f>
        <v>0</v>
      </c>
      <c r="F33" s="2" t="s">
        <v>81</v>
      </c>
    </row>
    <row r="34" spans="1:6" ht="15">
      <c r="A34" s="2" t="s">
        <v>76</v>
      </c>
      <c r="E34" s="33">
        <f>SUM(B34/60)*C34</f>
        <v>0</v>
      </c>
      <c r="F34" s="2" t="s">
        <v>82</v>
      </c>
    </row>
    <row r="35" spans="1:6" ht="15">
      <c r="A35" s="2" t="s">
        <v>77</v>
      </c>
      <c r="E35" s="34"/>
      <c r="F35" s="2" t="s">
        <v>83</v>
      </c>
    </row>
    <row r="36" spans="1:6" ht="15">
      <c r="A36" s="2" t="s">
        <v>78</v>
      </c>
      <c r="E36" s="32">
        <f>SUM(E33:E35)</f>
        <v>0</v>
      </c>
      <c r="F36" s="2" t="s">
        <v>84</v>
      </c>
    </row>
    <row r="37" spans="1:6" ht="15">
      <c r="A37" s="2" t="s">
        <v>79</v>
      </c>
      <c r="E37" s="34">
        <v>100</v>
      </c>
      <c r="F37" s="2" t="s">
        <v>85</v>
      </c>
    </row>
    <row r="38" spans="1:6" ht="15">
      <c r="A38" s="2" t="s">
        <v>80</v>
      </c>
      <c r="E38" s="33">
        <f>E36/E37</f>
        <v>0</v>
      </c>
      <c r="F38" s="2" t="s">
        <v>86</v>
      </c>
    </row>
    <row r="39" ht="15"/>
    <row r="40" ht="15"/>
    <row r="41" ht="15.75" thickBot="1"/>
    <row r="42" spans="1:5" ht="15" customHeight="1">
      <c r="A42" s="66" t="s">
        <v>90</v>
      </c>
      <c r="B42" s="68" t="s">
        <v>91</v>
      </c>
      <c r="C42" s="70" t="s">
        <v>92</v>
      </c>
      <c r="D42" s="72" t="s">
        <v>73</v>
      </c>
      <c r="E42" s="74" t="s">
        <v>74</v>
      </c>
    </row>
    <row r="43" spans="1:5" ht="15">
      <c r="A43" s="67"/>
      <c r="B43" s="69"/>
      <c r="C43" s="71"/>
      <c r="D43" s="73"/>
      <c r="E43" s="75"/>
    </row>
    <row r="44" spans="1:5" ht="15">
      <c r="A44" s="47"/>
      <c r="B44" s="47"/>
      <c r="C44" s="47"/>
      <c r="D44" s="48"/>
      <c r="E44" s="50"/>
    </row>
    <row r="45" spans="1:5" ht="15">
      <c r="A45" s="37"/>
      <c r="B45" s="38"/>
      <c r="C45" s="40">
        <v>1</v>
      </c>
      <c r="D45" s="42">
        <f>C45/C66</f>
        <v>1</v>
      </c>
      <c r="E45" s="43">
        <f aca="true" t="shared" si="1" ref="E45:E65">(B45/16)*C45</f>
        <v>0</v>
      </c>
    </row>
    <row r="46" spans="1:5" ht="15">
      <c r="A46" s="37"/>
      <c r="B46" s="38"/>
      <c r="C46" s="40"/>
      <c r="D46" s="42">
        <f>C46/C66</f>
        <v>0</v>
      </c>
      <c r="E46" s="43">
        <f t="shared" si="1"/>
        <v>0</v>
      </c>
    </row>
    <row r="47" spans="1:5" ht="15">
      <c r="A47" s="37"/>
      <c r="B47" s="38"/>
      <c r="C47" s="40"/>
      <c r="D47" s="42">
        <f>C47/C66</f>
        <v>0</v>
      </c>
      <c r="E47" s="43">
        <f t="shared" si="1"/>
        <v>0</v>
      </c>
    </row>
    <row r="48" spans="1:5" ht="15">
      <c r="A48" s="37"/>
      <c r="B48" s="38"/>
      <c r="C48" s="40"/>
      <c r="D48" s="42">
        <f>C48/C66</f>
        <v>0</v>
      </c>
      <c r="E48" s="43">
        <f t="shared" si="1"/>
        <v>0</v>
      </c>
    </row>
    <row r="49" spans="1:5" ht="15">
      <c r="A49" s="37"/>
      <c r="B49" s="38"/>
      <c r="C49" s="40"/>
      <c r="D49" s="42">
        <f>C49/C66</f>
        <v>0</v>
      </c>
      <c r="E49" s="43">
        <f t="shared" si="1"/>
        <v>0</v>
      </c>
    </row>
    <row r="50" spans="1:5" ht="15">
      <c r="A50" s="37"/>
      <c r="B50" s="38"/>
      <c r="C50" s="40"/>
      <c r="D50" s="42">
        <f>C50/C66</f>
        <v>0</v>
      </c>
      <c r="E50" s="43">
        <f t="shared" si="1"/>
        <v>0</v>
      </c>
    </row>
    <row r="51" spans="1:5" ht="15">
      <c r="A51" s="37"/>
      <c r="B51" s="38"/>
      <c r="C51" s="40"/>
      <c r="D51" s="42">
        <f>C51/C66</f>
        <v>0</v>
      </c>
      <c r="E51" s="43">
        <f t="shared" si="1"/>
        <v>0</v>
      </c>
    </row>
    <row r="52" spans="1:5" ht="15">
      <c r="A52" s="37"/>
      <c r="B52" s="38"/>
      <c r="C52" s="40"/>
      <c r="D52" s="42">
        <f>C52/C66</f>
        <v>0</v>
      </c>
      <c r="E52" s="43">
        <f t="shared" si="1"/>
        <v>0</v>
      </c>
    </row>
    <row r="53" spans="1:5" ht="15">
      <c r="A53" s="37"/>
      <c r="B53" s="38"/>
      <c r="C53" s="40"/>
      <c r="D53" s="42">
        <f>C53/C66</f>
        <v>0</v>
      </c>
      <c r="E53" s="43">
        <f t="shared" si="1"/>
        <v>0</v>
      </c>
    </row>
    <row r="54" spans="1:5" ht="15">
      <c r="A54" s="37"/>
      <c r="B54" s="38"/>
      <c r="C54" s="40"/>
      <c r="D54" s="42">
        <f>C54/C66</f>
        <v>0</v>
      </c>
      <c r="E54" s="43">
        <f t="shared" si="1"/>
        <v>0</v>
      </c>
    </row>
    <row r="55" spans="1:5" ht="15">
      <c r="A55" s="37"/>
      <c r="B55" s="38"/>
      <c r="C55" s="40"/>
      <c r="D55" s="42">
        <f>C55/C66</f>
        <v>0</v>
      </c>
      <c r="E55" s="43">
        <f t="shared" si="1"/>
        <v>0</v>
      </c>
    </row>
    <row r="56" spans="1:5" ht="15">
      <c r="A56" s="37"/>
      <c r="B56" s="38"/>
      <c r="C56" s="40"/>
      <c r="D56" s="42">
        <f>C56/C66</f>
        <v>0</v>
      </c>
      <c r="E56" s="43">
        <f t="shared" si="1"/>
        <v>0</v>
      </c>
    </row>
    <row r="57" spans="1:5" ht="15">
      <c r="A57" s="37"/>
      <c r="B57" s="38"/>
      <c r="C57" s="40"/>
      <c r="D57" s="42">
        <f>C57/C66</f>
        <v>0</v>
      </c>
      <c r="E57" s="43">
        <f t="shared" si="1"/>
        <v>0</v>
      </c>
    </row>
    <row r="58" spans="1:5" ht="15">
      <c r="A58" s="37"/>
      <c r="B58" s="38"/>
      <c r="C58" s="40"/>
      <c r="D58" s="42">
        <f>C58/C66</f>
        <v>0</v>
      </c>
      <c r="E58" s="43">
        <f t="shared" si="1"/>
        <v>0</v>
      </c>
    </row>
    <row r="59" spans="1:5" ht="15">
      <c r="A59" s="37"/>
      <c r="B59" s="38"/>
      <c r="C59" s="40"/>
      <c r="D59" s="42">
        <f>C59/C66</f>
        <v>0</v>
      </c>
      <c r="E59" s="43">
        <f t="shared" si="1"/>
        <v>0</v>
      </c>
    </row>
    <row r="60" spans="1:5" ht="15">
      <c r="A60" s="37"/>
      <c r="B60" s="38"/>
      <c r="C60" s="40"/>
      <c r="D60" s="42">
        <f>C60/C66</f>
        <v>0</v>
      </c>
      <c r="E60" s="43">
        <f t="shared" si="1"/>
        <v>0</v>
      </c>
    </row>
    <row r="61" spans="1:5" ht="15">
      <c r="A61" s="37"/>
      <c r="B61" s="38"/>
      <c r="C61" s="40"/>
      <c r="D61" s="42">
        <f>C61/C66</f>
        <v>0</v>
      </c>
      <c r="E61" s="43">
        <f t="shared" si="1"/>
        <v>0</v>
      </c>
    </row>
    <row r="62" spans="1:5" ht="15">
      <c r="A62" s="37"/>
      <c r="B62" s="38"/>
      <c r="C62" s="40"/>
      <c r="D62" s="42">
        <f>C62/C66</f>
        <v>0</v>
      </c>
      <c r="E62" s="43">
        <f t="shared" si="1"/>
        <v>0</v>
      </c>
    </row>
    <row r="63" spans="1:5" ht="15">
      <c r="A63" s="37"/>
      <c r="B63" s="38"/>
      <c r="C63" s="40"/>
      <c r="D63" s="42">
        <f>C63/C66</f>
        <v>0</v>
      </c>
      <c r="E63" s="43">
        <f t="shared" si="1"/>
        <v>0</v>
      </c>
    </row>
    <row r="64" spans="1:5" ht="15">
      <c r="A64" s="37"/>
      <c r="B64" s="38"/>
      <c r="C64" s="40"/>
      <c r="D64" s="42">
        <f>C64/C66</f>
        <v>0</v>
      </c>
      <c r="E64" s="43">
        <f t="shared" si="1"/>
        <v>0</v>
      </c>
    </row>
    <row r="65" spans="1:5" ht="15.75" thickBot="1">
      <c r="A65" s="37"/>
      <c r="B65" s="38"/>
      <c r="C65" s="41"/>
      <c r="D65" s="44">
        <f>C65/C66</f>
        <v>0</v>
      </c>
      <c r="E65" s="45">
        <f t="shared" si="1"/>
        <v>0</v>
      </c>
    </row>
    <row r="66" spans="3:5" ht="15.75" thickTop="1">
      <c r="C66" s="31">
        <f>SUM(C45:C65)</f>
        <v>1</v>
      </c>
      <c r="D66" s="46">
        <f>SUM(D45:D65)</f>
        <v>1</v>
      </c>
      <c r="E66" s="35">
        <f>SUM(E44:E65)</f>
        <v>0</v>
      </c>
    </row>
    <row r="67" ht="15"/>
    <row r="68" spans="1:6" ht="15">
      <c r="A68" s="2" t="s">
        <v>75</v>
      </c>
      <c r="E68" s="32">
        <f>E66</f>
        <v>0</v>
      </c>
      <c r="F68" s="2" t="s">
        <v>81</v>
      </c>
    </row>
    <row r="69" spans="1:6" ht="15">
      <c r="A69" s="2" t="s">
        <v>76</v>
      </c>
      <c r="E69" s="33">
        <f>SUM(B69/60)*C69</f>
        <v>0</v>
      </c>
      <c r="F69" s="2" t="s">
        <v>82</v>
      </c>
    </row>
    <row r="70" spans="1:6" ht="15">
      <c r="A70" s="2" t="s">
        <v>77</v>
      </c>
      <c r="E70" s="34"/>
      <c r="F70" s="2" t="s">
        <v>83</v>
      </c>
    </row>
    <row r="71" spans="1:6" ht="15">
      <c r="A71" s="2" t="s">
        <v>78</v>
      </c>
      <c r="E71" s="32">
        <f>SUM(E68:E70)</f>
        <v>0</v>
      </c>
      <c r="F71" s="2" t="s">
        <v>84</v>
      </c>
    </row>
    <row r="72" spans="1:6" ht="15">
      <c r="A72" s="2" t="s">
        <v>79</v>
      </c>
      <c r="E72" s="34">
        <v>100</v>
      </c>
      <c r="F72" s="2" t="s">
        <v>85</v>
      </c>
    </row>
    <row r="73" spans="1:6" ht="15">
      <c r="A73" s="2" t="s">
        <v>80</v>
      </c>
      <c r="E73" s="33">
        <f>E71/E72</f>
        <v>0</v>
      </c>
      <c r="F73" s="2" t="s">
        <v>86</v>
      </c>
    </row>
    <row r="74" ht="15"/>
    <row r="76" ht="15"/>
  </sheetData>
  <mergeCells count="12">
    <mergeCell ref="E7:E8"/>
    <mergeCell ref="C1:E1"/>
    <mergeCell ref="A4:E5"/>
    <mergeCell ref="A7:A8"/>
    <mergeCell ref="A42:A43"/>
    <mergeCell ref="B42:B43"/>
    <mergeCell ref="C42:C43"/>
    <mergeCell ref="D42:D43"/>
    <mergeCell ref="E42:E43"/>
    <mergeCell ref="B7:B8"/>
    <mergeCell ref="C7:C8"/>
    <mergeCell ref="D7:D8"/>
  </mergeCells>
  <hyperlinks>
    <hyperlink ref="C1" r:id="rId1" display="www.oshun.ca"/>
  </hyperlinks>
  <printOptions/>
  <pageMargins left="0.5" right="0.5" top="0.75" bottom="0.75" header="0.5" footer="0.5"/>
  <pageSetup horizontalDpi="600" verticalDpi="600" orientation="portrait" r:id="rId4"/>
  <ignoredErrors>
    <ignoredError sqref="E38" evalError="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Sherri-Lee Gagnon</dc:creator>
  <cp:keywords/>
  <dc:description/>
  <cp:lastModifiedBy>Sherri-Lee Gagnon</cp:lastModifiedBy>
  <dcterms:created xsi:type="dcterms:W3CDTF">2003-05-27T17:55:02Z</dcterms:created>
  <dcterms:modified xsi:type="dcterms:W3CDTF">2003-05-28T09:17:18Z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